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120行財政対策室\01  財務企画\011_各種調査・報告\02　財政状況資料集（財政分析）\R05照会\08 3月アップロード\"/>
    </mc:Choice>
  </mc:AlternateContent>
  <bookViews>
    <workbookView xWindow="0" yWindow="0" windowWidth="21600" windowHeight="10635"/>
  </bookViews>
  <sheets>
    <sheet name="総括表" sheetId="10" r:id="rId1"/>
    <sheet name="普通会計の状況" sheetId="11" r:id="rId2"/>
    <sheet name="各会計、関係団体の財政状況及び健全化判断比率" sheetId="19"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<sst xmlns="http://schemas.openxmlformats.org/spreadsheetml/2006/main" count="1095" uniqueCount="591">
  <si>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</si>
  <si>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</si>
  <si>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</si>
  <si>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</si>
  <si>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</si>
  <si>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</si>
  <si>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</si>
  <si>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</si>
  <si>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</si>
  <si>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</si>
  <si>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</si>
  <si>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</si>
  <si>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</si>
  <si>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</si>
  <si>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</si>
  <si>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</si>
  <si>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</si>
  <si>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</si>
  <si>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</si>
  <si>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</si>
  <si>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</si>
  <si>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</si>
  <si>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</si>
  <si>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</si>
  <si>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</si>
  <si>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</si>
  <si>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</si>
  <si>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</si>
  <si>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</si>
  <si>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</si>
  <si>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</si>
  <si>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</si>
  <si>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</si>
  <si>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</si>
  <si>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</si>
  <si>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</si>
  <si>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</si>
  <si>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</si>
  <si>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</si>
  <si>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</si>
  <si>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</si>
  <si>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</si>
  <si>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</si>
  <si>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</si>
  <si>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</si>
  <si>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</si>
  <si>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</si>
  <si>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</si>
  <si>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</si>
  <si>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</si>
  <si>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</si>
  <si>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</si>
  <si>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</si>
  <si>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</si>
  <si>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</si>
  <si>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</si>
  <si>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</si>
  <si>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</si>
  <si>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</si>
  <si>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</si>
  <si>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</si>
  <si>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</si>
  <si>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</si>
  <si>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</si>
  <si>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</si>
  <si>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</si>
  <si>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</si>
  <si>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</si>
  <si>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</si>
  <si>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</si>
  <si>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</si>
  <si>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</si>
  <si>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</si>
  <si>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</si>
  <si>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</si>
  <si>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</si>
  <si>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</si>
  <si>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</si>
  <si>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</si>
  <si>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</si>
  <si>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</si>
  <si>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</si>
  <si>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</si>
  <si>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</si>
  <si>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</si>
  <si>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</si>
  <si>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</si>
  <si>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</si>
  <si>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</si>
  <si>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</si>
  <si>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</si>
  <si>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</si>
  <si>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</si>
  <si>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</si>
  <si>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</si>
  <si>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</si>
  <si>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</si>
  <si>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</si>
  <si>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</si>
  <si>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むかわ町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</si>
  <si>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</si>
  <si>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</si>
  <si>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</si>
  <si>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</si>
  <si>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</si>
  <si>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</si>
  <si>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</si>
  <si>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</si>
  <si>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</si>
  <si>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</si>
  <si>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</si>
  <si>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</si>
  <si>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</si>
  <si>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</si>
  <si>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</si>
  <si>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</si>
  <si>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</si>
  <si>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</si>
  <si>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</si>
  <si>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</si>
  <si>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</si>
  <si>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</si>
  <si>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</si>
  <si>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</si>
  <si>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</si>
  <si>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</si>
  <si>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</si>
  <si>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</si>
  <si>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</si>
  <si>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</si>
  <si>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</si>
  <si>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</si>
  <si>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</si>
  <si>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</si>
  <si>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</si>
  <si>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</si>
  <si>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</si>
  <si>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</si>
  <si>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</si>
  <si>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</si>
  <si>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</si>
  <si>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</si>
  <si>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</si>
  <si>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</si>
  <si>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</si>
  <si>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</si>
  <si>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</si>
  <si>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</si>
  <si>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</si>
  <si>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</si>
  <si>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</si>
  <si>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</si>
  <si>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</si>
  <si>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</si>
  <si>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</si>
  <si>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</si>
  <si>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</si>
  <si>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</si>
  <si>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</si>
  <si>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</si>
  <si>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</si>
  <si>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</si>
  <si>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</si>
  <si>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</si>
  <si>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</si>
  <si>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</si>
  <si>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</si>
  <si>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</si>
  <si>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</si>
  <si>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</si>
  <si>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</si>
  <si>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</si>
  <si>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</si>
  <si>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</si>
  <si>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</si>
  <si>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</si>
  <si>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</si>
  <si>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</si>
  <si>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</si>
  <si>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</si>
  <si>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</si>
  <si>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</si>
  <si>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</si>
  <si>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</si>
  <si>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</si>
  <si>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</si>
  <si>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</si>
  <si>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</si>
  <si>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</si>
  <si>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</si>
  <si>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</si>
  <si>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</si>
  <si>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</si>
  <si>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</si>
  <si>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</si>
  <si>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</si>
  <si>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</si>
  <si>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</si>
  <si>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</si>
  <si>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</si>
  <si>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</si>
  <si>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</si>
  <si>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</si>
  <si>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</si>
  <si>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</si>
  <si>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</si>
  <si>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</si>
  <si>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</si>
  <si>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</si>
  <si>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</si>
  <si>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</si>
  <si>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</si>
  <si>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</si>
  <si>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</si>
  <si>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</si>
  <si>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</si>
  <si>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</si>
  <si>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</si>
  <si>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</si>
  <si>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北海道むかわ町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</si>
  <si>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</si>
  <si>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</si>
  <si>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</si>
  <si>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</si>
  <si>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</si>
  <si>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</si>
  <si>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</si>
  <si>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</si>
  <si>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</si>
  <si>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</si>
  <si>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</si>
  <si>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</si>
  <si>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</si>
  <si>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</si>
  <si>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</si>
  <si>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</si>
  <si>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</si>
  <si>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</si>
  <si>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</si>
  <si>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</si>
  <si>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</si>
  <si>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</si>
  <si>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</si>
  <si>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</si>
  <si>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</si>
  <si>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</si>
  <si>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</si>
  <si>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</si>
  <si>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</si>
  <si>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</si>
  <si>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</si>
  <si>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</si>
  <si>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</si>
  <si>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</si>
  <si>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</si>
  <si>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</si>
  <si>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</si>
  <si>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</si>
  <si>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</si>
  <si>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</si>
  <si>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</si>
  <si>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</si>
  <si>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</si>
  <si>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</si>
  <si>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</si>
  <si>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</si>
  <si>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</si>
  <si>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</si>
  <si>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</si>
  <si>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</si>
  <si>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</si>
  <si>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</si>
  <si>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</si>
  <si>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</si>
  <si>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</si>
  <si>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</si>
  <si>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</si>
  <si>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</si>
  <si>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</si>
  <si>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</si>
  <si>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</si>
  <si>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</si>
  <si>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</si>
  <si>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</si>
  <si>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</si>
  <si>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</si>
  <si>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</si>
  <si>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</si>
  <si>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</si>
  <si>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</si>
  <si>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</si>
  <si>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</si>
  <si>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</si>
  <si>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</si>
  <si>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</si>
  <si>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</si>
  <si>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</si>
  <si>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</si>
  <si>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</si>
  <si>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</si>
  <si>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</si>
  <si>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</si>
  <si>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</si>
  <si>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</si>
  <si>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</si>
  <si>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</si>
  <si>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</si>
  <si>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</si>
  <si>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</si>
  <si>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</si>
  <si>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</si>
  <si>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</si>
  <si>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</si>
  <si>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</si>
  <si>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</si>
  <si>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</si>
  <si>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</si>
  <si>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</si>
  <si>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</si>
  <si>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</si>
  <si>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</si>
  <si>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</si>
  <si>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</si>
  <si>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</si>
  <si>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</si>
  <si>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</si>
  <si>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</si>
  <si>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</si>
  <si>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</si>
  <si>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</si>
  <si>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</si>
  <si>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</si>
  <si>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</si>
  <si>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</si>
  <si>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</si>
  <si>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</si>
  <si>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</si>
  <si>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</si>
  <si>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</si>
  <si>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</si>
  <si>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</si>
  <si>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</si>
  <si>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</si>
  <si>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</si>
  <si>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</si>
  <si>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</si>
  <si>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</si>
  <si>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</si>
  <si>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</si>
  <si>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</si>
  <si>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</si>
  <si>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</si>
  <si>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</si>
  <si>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</si>
  <si>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</si>
  <si>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</si>
  <si>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</si>
  <si>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</si>
  <si>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</si>
  <si>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</si>
  <si>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</si>
  <si>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</si>
  <si>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</si>
  <si>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</si>
  <si>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</si>
  <si>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</si>
  <si>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</si>
  <si>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</si>
  <si>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</si>
  <si>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</si>
  <si>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</si>
  <si>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</si>
  <si>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北海道むかわ町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</si>
  <si>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</si>
  <si>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</si>
  <si>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</si>
  <si>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</si>
  <si>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</si>
  <si>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</si>
  <si>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</si>
  <si>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</si>
  <si>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</si>
  <si>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</si>
  <si>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</si>
  <si>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</si>
  <si>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</si>
  <si>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</si>
  <si>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</si>
  <si>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</si>
  <si>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</si>
  <si>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</si>
  <si>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</si>
  <si>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</si>
  <si>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</si>
  <si>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</si>
  <si>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</si>
  <si>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</si>
  <si>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</si>
  <si>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</si>
  <si>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</si>
  <si>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</si>
  <si>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</si>
  <si>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</si>
  <si>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</si>
  <si>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</si>
  <si>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</si>
  <si>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</si>
  <si>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国民健康保険特別会計（直診勘定）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</si>
  <si>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</si>
  <si>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</si>
  <si>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</si>
  <si>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</si>
  <si>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</si>
  <si>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</si>
  <si>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</si>
  <si>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</si>
  <si>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</si>
  <si>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</si>
  <si>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</si>
  <si>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</si>
  <si>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</si>
  <si>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</si>
  <si>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</si>
  <si>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</si>
  <si>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</si>
  <si>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</si>
  <si>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</si>
  <si>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</si>
  <si>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</si>
  <si>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</si>
  <si>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</si>
  <si>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</si>
  <si>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</si>
  <si>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</si>
  <si>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</si>
  <si>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</si>
  <si>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</si>
  <si>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</si>
  <si>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</si>
  <si>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</si>
  <si>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</si>
  <si>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</si>
  <si>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</si>
  <si>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</si>
  <si>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</si>
  <si>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</si>
  <si>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</si>
  <si>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</si>
  <si>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</si>
  <si>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</si>
  <si>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</si>
  <si>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</si>
  <si>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</si>
  <si>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</si>
  <si>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</si>
  <si>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</si>
  <si>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</si>
  <si>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</si>
  <si>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</si>
  <si>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</si>
  <si>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</si>
  <si>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</si>
  <si>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</si>
  <si>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</si>
  <si>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</si>
  <si>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</si>
  <si>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</si>
  <si>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</si>
  <si>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</si>
  <si>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</si>
  <si>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</si>
  <si>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</si>
  <si>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</si>
  <si>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</si>
  <si>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</si>
  <si>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</si>
  <si>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</si>
  <si>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</si>
  <si>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</si>
  <si>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</si>
  <si>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</si>
  <si>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</si>
  <si>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</si>
  <si>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</si>
  <si>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</si>
  <si>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</si>
  <si>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</si>
  <si>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</si>
  <si>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</si>
  <si>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</si>
  <si>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</si>
  <si>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</si>
  <si>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</si>
  <si>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</si>
  <si>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</si>
  <si>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</si>
  <si>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</si>
  <si>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</si>
  <si>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</si>
  <si>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</si>
  <si>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</si>
  <si>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</si>
  <si>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</si>
  <si>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</si>
  <si>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</si>
  <si>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</si>
  <si>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</si>
  <si>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</si>
  <si>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</si>
  <si>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</si>
  <si>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</si>
  <si>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</si>
  <si>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</si>
  <si>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</si>
  <si>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</si>
  <si>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</si>
  <si>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</si>
  <si>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</si>
  <si>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</si>
  <si>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</si>
  <si>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</si>
  <si>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</si>
  <si>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</si>
  <si>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</si>
  <si>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</si>
  <si>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</si>
  <si>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</si>
  <si>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</si>
  <si>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</si>
  <si>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</si>
  <si>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</si>
  <si>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</si>
  <si>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</si>
  <si>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</si>
  <si>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</si>
  <si>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</si>
  <si>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</si>
  <si>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</si>
  <si>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</si>
  <si>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</si>
  <si>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</si>
  <si>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</si>
  <si>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</si>
  <si>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</si>
  <si>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</si>
  <si>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</si>
  <si>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</si>
  <si>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</si>
  <si>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</si>
  <si>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</si>
  <si>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</si>
  <si>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</si>
  <si>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16.53</t>
  </si>
  <si>
    <t>▲ 8.32</t>
  </si>
  <si>
    <t>▲ 4.17</t>
  </si>
  <si>
    <t>一般会計</t>
  </si>
  <si>
    <t>上水道事業会計</t>
  </si>
  <si>
    <t>病院事業会計</t>
  </si>
  <si>
    <t>介護保険特別会計</t>
  </si>
  <si>
    <t>国民健康保険特別会計（保険事業勘定）</t>
  </si>
  <si>
    <t>国民健康保険特別会計（直診勘定）</t>
  </si>
  <si>
    <t>後期高齢者医療特別会計</t>
  </si>
  <si>
    <t>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</si>
  <si>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</si>
  <si>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</si>
  <si>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</si>
  <si>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</si>
  <si>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</si>
  <si>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</si>
  <si>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</si>
  <si>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</si>
  <si>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(公共施設長寿命化推進基金(R04年度末現在))</t>
    <rPh sb="1" eb="3">
      <t>コウキョウ</t>
    </rPh>
    <rPh sb="3" eb="5">
      <t>シセツ</t>
    </rPh>
    <rPh sb="5" eb="9">
      <t>チョウジュミョウカ</t>
    </rPh>
    <rPh sb="9" eb="11">
      <t>スイシン</t>
    </rPh>
    <rPh sb="11" eb="13">
      <t>キキン</t>
    </rPh>
    <phoneticPr fontId="5"/>
  </si>
  <si>
    <t>(地域振興基金(R04年度末現在))</t>
    <rPh sb="1" eb="3">
      <t>チイキ</t>
    </rPh>
    <rPh sb="3" eb="5">
      <t>シンコウ</t>
    </rPh>
    <rPh sb="5" eb="7">
      <t>キキン</t>
    </rPh>
    <phoneticPr fontId="2"/>
  </si>
  <si>
    <t>(農業基盤整備事業基金(R04年度末現在))</t>
    <rPh sb="1" eb="3">
      <t>ノウギョウ</t>
    </rPh>
    <rPh sb="3" eb="5">
      <t>キバン</t>
    </rPh>
    <rPh sb="5" eb="7">
      <t>セイビ</t>
    </rPh>
    <rPh sb="7" eb="9">
      <t>ジギョウ</t>
    </rPh>
    <rPh sb="9" eb="11">
      <t>キキン</t>
    </rPh>
    <phoneticPr fontId="2"/>
  </si>
  <si>
    <t>(胆振東部地震対策基金(R04年度末現在))</t>
    <rPh sb="1" eb="3">
      <t>イブリ</t>
    </rPh>
    <rPh sb="3" eb="5">
      <t>トウブ</t>
    </rPh>
    <rPh sb="5" eb="7">
      <t>ジシン</t>
    </rPh>
    <rPh sb="7" eb="9">
      <t>タイサク</t>
    </rPh>
    <rPh sb="9" eb="11">
      <t>キキン</t>
    </rPh>
    <phoneticPr fontId="2"/>
  </si>
  <si>
    <t>(基本基金(R04年度末現在))</t>
    <rPh sb="1" eb="3">
      <t>キホン</t>
    </rPh>
    <rPh sb="3" eb="5">
      <t>キキン</t>
    </rPh>
    <phoneticPr fontId="2"/>
  </si>
  <si>
    <t>果夢工房</t>
    <rPh sb="0" eb="1">
      <t>カ</t>
    </rPh>
    <rPh sb="1" eb="2">
      <t>ユメ</t>
    </rPh>
    <rPh sb="2" eb="4">
      <t>コウボウ</t>
    </rPh>
    <phoneticPr fontId="2"/>
  </si>
  <si>
    <t>-</t>
    <phoneticPr fontId="2"/>
  </si>
  <si>
    <t>平取町2外町衛生施設組合</t>
    <rPh sb="0" eb="2">
      <t>ビラトリ</t>
    </rPh>
    <rPh sb="2" eb="3">
      <t>チョウ</t>
    </rPh>
    <rPh sb="4" eb="5">
      <t>ホカ</t>
    </rPh>
    <rPh sb="5" eb="6">
      <t>マチ</t>
    </rPh>
    <rPh sb="6" eb="8">
      <t>エイセイ</t>
    </rPh>
    <rPh sb="8" eb="10">
      <t>シセツ</t>
    </rPh>
    <rPh sb="10" eb="12">
      <t>クミアイ</t>
    </rPh>
    <phoneticPr fontId="2"/>
  </si>
  <si>
    <t>胆振東部消防組合</t>
    <rPh sb="0" eb="2">
      <t>イブリ</t>
    </rPh>
    <rPh sb="2" eb="4">
      <t>トウブ</t>
    </rPh>
    <rPh sb="4" eb="6">
      <t>ショウボウ</t>
    </rPh>
    <rPh sb="6" eb="8">
      <t>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</si>
  <si>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</si>
  <si>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</si>
  <si>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より高く推移をしているため、公共施設等総合管理計画に基づきながら必要に応じた対応を図る必要がある。また、将来負担比率は令和３年度より下降しているため、今後とも適切な財政運営に努めていく。</t>
    <rPh sb="0" eb="2">
      <t>ユウケイ</t>
    </rPh>
    <rPh sb="84" eb="86">
      <t>カコウ</t>
    </rPh>
    <rPh sb="93" eb="95">
      <t>コンゴ</t>
    </rPh>
    <rPh sb="97" eb="99">
      <t>テキセツ</t>
    </rPh>
    <rPh sb="100" eb="102">
      <t>ザイセイ</t>
    </rPh>
    <rPh sb="102" eb="104">
      <t>ウンエイ</t>
    </rPh>
    <rPh sb="105" eb="10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</si>
  <si>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</si>
  <si>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</si>
  <si>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</si>
  <si>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</si>
  <si>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</si>
  <si>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</si>
  <si>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将来負担比率及び実質公債費比率いずれも減少傾向が見られる。今後控える公共事業によってはいずれの数値も上昇に転ずることも想定されるため、これまで以上に公債費の適正化に努める必要がある。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</si>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</sst>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6" borderId="75"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0" xfId="12" applyFont="1" applyFill="1">
      <alignment vertical="center"/>
    </xf>
    <xf numFmtId="0" fontId="34" fillId="6" borderId="75" xfId="12" applyFont="1" applyFill="1" applyBorder="1" applyAlignment="1">
      <alignment horizontal="center"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F270-41E6-9449-DF8DCFC78C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171047</c:v>
                </c:pt>
                <c:pt idx="1">
                  <c:v>336443</c:v>
                </c:pt>
                <c:pt idx="2">
                  <c:v>302933</c:v>
                </c:pt>
                <c:pt idx="3">
                  <c:v>256420</c:v>
                </c:pt>
                <c:pt idx="4">
                  <c:v>201484</c:v>
                </c:pt>
              </c:numCache>
            </c:numRef>
          </c:val>
          <c:smooth val="0"/>
          <c:extLst>
            <c:ext xmlns:c16="http://schemas.microsoft.com/office/drawing/2014/chart" uri="{C3380CC4-5D6E-409C-BE32-E72D297353CC}">
              <c16:uniqueId val="{00000001-F270-41E6-9449-DF8DCFC78C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2.84</c:v>
                </c:pt>
                <c:pt idx="1">
                  <c:v>7.66</c:v>
                </c:pt>
                <c:pt idx="2">
                  <c:v>3.67</c:v>
                </c:pt>
                <c:pt idx="3">
                  <c:v>4.54</c:v>
                </c:pt>
                <c:pt idx="4">
                  <c:v>4.5599999999999996</c:v>
                </c:pt>
              </c:numCache>
            </c:numRef>
          </c:val>
          <c:extLst>
            <c:ext xmlns:c16="http://schemas.microsoft.com/office/drawing/2014/chart" uri="{C3380CC4-5D6E-409C-BE32-E72D297353CC}">
              <c16:uniqueId val="{00000000-90B7-47B5-971A-68B27EA1D0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12.98</c:v>
                </c:pt>
                <c:pt idx="1">
                  <c:v>16.75</c:v>
                </c:pt>
                <c:pt idx="2">
                  <c:v>15.59</c:v>
                </c:pt>
                <c:pt idx="3">
                  <c:v>23</c:v>
                </c:pt>
                <c:pt idx="4">
                  <c:v>21.82</c:v>
                </c:pt>
              </c:numCache>
            </c:numRef>
          </c:val>
          <c:extLst>
            <c:ext xmlns:c16="http://schemas.microsoft.com/office/drawing/2014/chart" uri="{C3380CC4-5D6E-409C-BE32-E72D297353CC}">
              <c16:uniqueId val="{00000001-90B7-47B5-971A-68B27EA1D0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-16.53</c:v>
                </c:pt>
                <c:pt idx="1">
                  <c:v>7.13</c:v>
                </c:pt>
                <c:pt idx="2">
                  <c:v>-8.32</c:v>
                </c:pt>
                <c:pt idx="3">
                  <c:v>6.78</c:v>
                </c:pt>
                <c:pt idx="4">
                  <c:v>-4.17</c:v>
                </c:pt>
              </c:numCache>
            </c:numRef>
          </c:val>
          <c:smooth val="0"/>
          <c:extLst>
            <c:ext xmlns:c16="http://schemas.microsoft.com/office/drawing/2014/chart" uri="{C3380CC4-5D6E-409C-BE32-E72D297353CC}">
              <c16:uniqueId val="{00000002-90B7-47B5-971A-68B27EA1D0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B2-4141-A4C4-68C01C0473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B2-4141-A4C4-68C01C0473F1}"/>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0.8</c:v>
                </c:pt>
                <c:pt idx="2">
                  <c:v>#N/A</c:v>
                </c:pt>
                <c:pt idx="3">
                  <c:v>0.15</c:v>
                </c:pt>
                <c:pt idx="4">
                  <c:v>#N/A</c:v>
                </c:pt>
                <c:pt idx="5">
                  <c:v>0</c:v>
                </c:pt>
                <c:pt idx="6">
                  <c:v>#N/A</c:v>
                </c:pt>
                <c:pt idx="7">
                  <c:v>0.79</c:v>
                </c:pt>
                <c:pt idx="8">
                  <c:v>#N/A</c:v>
                </c:pt>
                <c:pt idx="9">
                  <c:v>0</c:v>
                </c:pt>
              </c:numCache>
            </c:numRef>
          </c:val>
          <c:extLst>
            <c:ext xmlns:c16="http://schemas.microsoft.com/office/drawing/2014/chart" uri="{C3380CC4-5D6E-409C-BE32-E72D297353CC}">
              <c16:uniqueId val="{00000002-91B2-4141-A4C4-68C01C0473F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91B2-4141-A4C4-68C01C0473F1}"/>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0.02</c:v>
                </c:pt>
                <c:pt idx="8">
                  <c:v>#N/A</c:v>
                </c:pt>
                <c:pt idx="9">
                  <c:v>0.04</c:v>
                </c:pt>
              </c:numCache>
            </c:numRef>
          </c:val>
          <c:extLst>
            <c:ext xmlns:c16="http://schemas.microsoft.com/office/drawing/2014/chart" uri="{C3380CC4-5D6E-409C-BE32-E72D297353CC}">
              <c16:uniqueId val="{00000004-91B2-4141-A4C4-68C01C0473F1}"/>
            </c:ext>
          </c:extLst>
        </c:ser>
        <c:ser>
          <c:idx val="5"/>
          <c:order val="5"/>
          <c:tx>
            <c:strRef>
              <c:f>データシート!$A$32</c:f>
              <c:strCache>
                <c:ptCount val="1"/>
                <c:pt idx="0">
                  <c:v>国民健康保険特別会計（保険事業勘定）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c:v>
                </c:pt>
                <c:pt idx="2">
                  <c:v>#N/A</c:v>
                </c:pt>
                <c:pt idx="3">
                  <c:v>0.24</c:v>
                </c:pt>
                <c:pt idx="4">
                  <c:v>#N/A</c:v>
                </c:pt>
                <c:pt idx="5">
                  <c:v>0.06</c:v>
                </c:pt>
                <c:pt idx="6">
                  <c:v>#N/A</c:v>
                </c:pt>
                <c:pt idx="7">
                  <c:v>0.09</c:v>
                </c:pt>
                <c:pt idx="8">
                  <c:v>#N/A</c:v>
                </c:pt>
                <c:pt idx="9">
                  <c:v>0.13</c:v>
                </c:pt>
              </c:numCache>
            </c:numRef>
          </c:val>
          <c:extLst>
            <c:ext xmlns:c16="http://schemas.microsoft.com/office/drawing/2014/chart" uri="{C3380CC4-5D6E-409C-BE32-E72D297353CC}">
              <c16:uniqueId val="{00000005-91B2-4141-A4C4-68C01C0473F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0.49</c:v>
                </c:pt>
                <c:pt idx="2">
                  <c:v>#N/A</c:v>
                </c:pt>
                <c:pt idx="3">
                  <c:v>0.63</c:v>
                </c:pt>
                <c:pt idx="4">
                  <c:v>#N/A</c:v>
                </c:pt>
                <c:pt idx="5">
                  <c:v>0.56999999999999995</c:v>
                </c:pt>
                <c:pt idx="6">
                  <c:v>#N/A</c:v>
                </c:pt>
                <c:pt idx="7">
                  <c:v>0.63</c:v>
                </c:pt>
                <c:pt idx="8">
                  <c:v>#N/A</c:v>
                </c:pt>
                <c:pt idx="9">
                  <c:v>0.28000000000000003</c:v>
                </c:pt>
              </c:numCache>
            </c:numRef>
          </c:val>
          <c:extLst>
            <c:ext xmlns:c16="http://schemas.microsoft.com/office/drawing/2014/chart" uri="{C3380CC4-5D6E-409C-BE32-E72D297353CC}">
              <c16:uniqueId val="{00000006-91B2-4141-A4C4-68C01C0473F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0.96</c:v>
                </c:pt>
                <c:pt idx="2">
                  <c:v>#N/A</c:v>
                </c:pt>
                <c:pt idx="3">
                  <c:v>1.38</c:v>
                </c:pt>
                <c:pt idx="4">
                  <c:v>#N/A</c:v>
                </c:pt>
                <c:pt idx="5">
                  <c:v>1.1399999999999999</c:v>
                </c:pt>
                <c:pt idx="6">
                  <c:v>#N/A</c:v>
                </c:pt>
                <c:pt idx="7">
                  <c:v>0.99</c:v>
                </c:pt>
                <c:pt idx="8">
                  <c:v>#N/A</c:v>
                </c:pt>
                <c:pt idx="9">
                  <c:v>1.08</c:v>
                </c:pt>
              </c:numCache>
            </c:numRef>
          </c:val>
          <c:extLst>
            <c:ext xmlns:c16="http://schemas.microsoft.com/office/drawing/2014/chart" uri="{C3380CC4-5D6E-409C-BE32-E72D297353CC}">
              <c16:uniqueId val="{00000007-91B2-4141-A4C4-68C01C0473F1}"/>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2.78</c:v>
                </c:pt>
                <c:pt idx="2">
                  <c:v>#N/A</c:v>
                </c:pt>
                <c:pt idx="3">
                  <c:v>4.75</c:v>
                </c:pt>
                <c:pt idx="4">
                  <c:v>#N/A</c:v>
                </c:pt>
                <c:pt idx="5">
                  <c:v>4.7</c:v>
                </c:pt>
                <c:pt idx="6">
                  <c:v>#N/A</c:v>
                </c:pt>
                <c:pt idx="7">
                  <c:v>4.29</c:v>
                </c:pt>
                <c:pt idx="8">
                  <c:v>#N/A</c:v>
                </c:pt>
                <c:pt idx="9">
                  <c:v>4.4000000000000004</c:v>
                </c:pt>
              </c:numCache>
            </c:numRef>
          </c:val>
          <c:extLst>
            <c:ext xmlns:c16="http://schemas.microsoft.com/office/drawing/2014/chart" uri="{C3380CC4-5D6E-409C-BE32-E72D297353CC}">
              <c16:uniqueId val="{00000008-91B2-4141-A4C4-68C01C0473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2.83</c:v>
                </c:pt>
                <c:pt idx="2">
                  <c:v>#N/A</c:v>
                </c:pt>
                <c:pt idx="3">
                  <c:v>7.65</c:v>
                </c:pt>
                <c:pt idx="4">
                  <c:v>#N/A</c:v>
                </c:pt>
                <c:pt idx="5">
                  <c:v>3.66</c:v>
                </c:pt>
                <c:pt idx="6">
                  <c:v>#N/A</c:v>
                </c:pt>
                <c:pt idx="7">
                  <c:v>4.54</c:v>
                </c:pt>
                <c:pt idx="8">
                  <c:v>#N/A</c:v>
                </c:pt>
                <c:pt idx="9">
                  <c:v>4.55</c:v>
                </c:pt>
              </c:numCache>
            </c:numRef>
          </c:val>
          <c:extLst>
            <c:ext xmlns:c16="http://schemas.microsoft.com/office/drawing/2014/chart" uri="{C3380CC4-5D6E-409C-BE32-E72D297353CC}">
              <c16:uniqueId val="{00000009-91B2-4141-A4C4-68C01C0473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1084</c:v>
                </c:pt>
                <c:pt idx="5">
                  <c:v>1071</c:v>
                </c:pt>
                <c:pt idx="8">
                  <c:v>1056</c:v>
                </c:pt>
                <c:pt idx="11">
                  <c:v>985</c:v>
                </c:pt>
                <c:pt idx="14">
                  <c:v>947</c:v>
                </c:pt>
              </c:numCache>
            </c:numRef>
          </c:val>
          <c:extLst>
            <c:ext xmlns:c16="http://schemas.microsoft.com/office/drawing/2014/chart" uri="{C3380CC4-5D6E-409C-BE32-E72D297353CC}">
              <c16:uniqueId val="{00000000-FBAC-44C5-B752-7621EF35B1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FBAC-44C5-B752-7621EF35B1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7</c:v>
                </c:pt>
                <c:pt idx="6">
                  <c:v>17</c:v>
                </c:pt>
                <c:pt idx="9">
                  <c:v>19</c:v>
                </c:pt>
                <c:pt idx="12">
                  <c:v>20</c:v>
                </c:pt>
              </c:numCache>
            </c:numRef>
          </c:val>
          <c:extLst>
            <c:ext xmlns:c16="http://schemas.microsoft.com/office/drawing/2014/chart" uri="{C3380CC4-5D6E-409C-BE32-E72D297353CC}">
              <c16:uniqueId val="{00000002-FBAC-44C5-B752-7621EF35B1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c:v>
                </c:pt>
                <c:pt idx="3">
                  <c:v>42</c:v>
                </c:pt>
                <c:pt idx="6">
                  <c:v>48</c:v>
                </c:pt>
                <c:pt idx="9">
                  <c:v>53</c:v>
                </c:pt>
                <c:pt idx="12">
                  <c:v>44</c:v>
                </c:pt>
              </c:numCache>
            </c:numRef>
          </c:val>
          <c:extLst>
            <c:ext xmlns:c16="http://schemas.microsoft.com/office/drawing/2014/chart" uri="{C3380CC4-5D6E-409C-BE32-E72D297353CC}">
              <c16:uniqueId val="{00000003-FBAC-44C5-B752-7621EF35B1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231</c:v>
                </c:pt>
                <c:pt idx="3">
                  <c:v>254</c:v>
                </c:pt>
                <c:pt idx="6">
                  <c:v>179</c:v>
                </c:pt>
                <c:pt idx="9">
                  <c:v>169</c:v>
                </c:pt>
                <c:pt idx="12">
                  <c:v>193</c:v>
                </c:pt>
              </c:numCache>
            </c:numRef>
          </c:val>
          <c:extLst>
            <c:ext xmlns:c16="http://schemas.microsoft.com/office/drawing/2014/chart" uri="{C3380CC4-5D6E-409C-BE32-E72D297353CC}">
              <c16:uniqueId val="{00000004-FBAC-44C5-B752-7621EF35B1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AC-44C5-B752-7621EF35B1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AC-44C5-B752-7621EF35B1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1203</c:v>
                </c:pt>
                <c:pt idx="3">
                  <c:v>1218</c:v>
                </c:pt>
                <c:pt idx="6">
                  <c:v>1227</c:v>
                </c:pt>
                <c:pt idx="9">
                  <c:v>1124</c:v>
                </c:pt>
                <c:pt idx="12">
                  <c:v>1094</c:v>
                </c:pt>
              </c:numCache>
            </c:numRef>
          </c:val>
          <c:extLst>
            <c:ext xmlns:c16="http://schemas.microsoft.com/office/drawing/2014/chart" uri="{C3380CC4-5D6E-409C-BE32-E72D297353CC}">
              <c16:uniqueId val="{00000007-FBAC-44C5-B752-7621EF35B1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389</c:v>
                </c:pt>
                <c:pt idx="2">
                  <c:v>#N/A</c:v>
                </c:pt>
                <c:pt idx="3">
                  <c:v>#N/A</c:v>
                </c:pt>
                <c:pt idx="4">
                  <c:v>451</c:v>
                </c:pt>
                <c:pt idx="5">
                  <c:v>#N/A</c:v>
                </c:pt>
                <c:pt idx="6">
                  <c:v>#N/A</c:v>
                </c:pt>
                <c:pt idx="7">
                  <c:v>416</c:v>
                </c:pt>
                <c:pt idx="8">
                  <c:v>#N/A</c:v>
                </c:pt>
                <c:pt idx="9">
                  <c:v>#N/A</c:v>
                </c:pt>
                <c:pt idx="10">
                  <c:v>380</c:v>
                </c:pt>
                <c:pt idx="11">
                  <c:v>#N/A</c:v>
                </c:pt>
                <c:pt idx="12">
                  <c:v>#N/A</c:v>
                </c:pt>
                <c:pt idx="13">
                  <c:v>404</c:v>
                </c:pt>
                <c:pt idx="14">
                  <c:v>#N/A</c:v>
                </c:pt>
              </c:numCache>
            </c:numRef>
          </c:val>
          <c:smooth val="0"/>
          <c:extLst>
            <c:ext xmlns:c16="http://schemas.microsoft.com/office/drawing/2014/chart" uri="{C3380CC4-5D6E-409C-BE32-E72D297353CC}">
              <c16:uniqueId val="{00000008-FBAC-44C5-B752-7621EF35B1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8766</c:v>
                </c:pt>
                <c:pt idx="5">
                  <c:v>8678</c:v>
                </c:pt>
                <c:pt idx="8">
                  <c:v>7963</c:v>
                </c:pt>
                <c:pt idx="11">
                  <c:v>7763</c:v>
                </c:pt>
                <c:pt idx="14">
                  <c:v>7866</c:v>
                </c:pt>
              </c:numCache>
            </c:numRef>
          </c:val>
          <c:extLst>
            <c:ext xmlns:c16="http://schemas.microsoft.com/office/drawing/2014/chart" uri="{C3380CC4-5D6E-409C-BE32-E72D297353CC}">
              <c16:uniqueId val="{00000000-E25C-4BEB-9082-5B68208BC4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415</c:v>
                </c:pt>
                <c:pt idx="5">
                  <c:v>462</c:v>
                </c:pt>
                <c:pt idx="8">
                  <c:v>402</c:v>
                </c:pt>
                <c:pt idx="11">
                  <c:v>633</c:v>
                </c:pt>
                <c:pt idx="14">
                  <c:v>584</c:v>
                </c:pt>
              </c:numCache>
            </c:numRef>
          </c:val>
          <c:extLst>
            <c:ext xmlns:c16="http://schemas.microsoft.com/office/drawing/2014/chart" uri="{C3380CC4-5D6E-409C-BE32-E72D297353CC}">
              <c16:uniqueId val="{00000001-E25C-4BEB-9082-5B68208BC4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4141</c:v>
                </c:pt>
                <c:pt idx="5">
                  <c:v>4360</c:v>
                </c:pt>
                <c:pt idx="8">
                  <c:v>4484</c:v>
                </c:pt>
                <c:pt idx="11">
                  <c:v>5214</c:v>
                </c:pt>
                <c:pt idx="14">
                  <c:v>5259</c:v>
                </c:pt>
              </c:numCache>
            </c:numRef>
          </c:val>
          <c:extLst>
            <c:ext xmlns:c16="http://schemas.microsoft.com/office/drawing/2014/chart" uri="{C3380CC4-5D6E-409C-BE32-E72D297353CC}">
              <c16:uniqueId val="{00000002-E25C-4BEB-9082-5B68208BC4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5C-4BEB-9082-5B68208BC4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5C-4BEB-9082-5B68208BC4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5C-4BEB-9082-5B68208BC4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1630</c:v>
                </c:pt>
                <c:pt idx="3">
                  <c:v>1604</c:v>
                </c:pt>
                <c:pt idx="6">
                  <c:v>1545</c:v>
                </c:pt>
                <c:pt idx="9">
                  <c:v>1525</c:v>
                </c:pt>
                <c:pt idx="12">
                  <c:v>1473</c:v>
                </c:pt>
              </c:numCache>
            </c:numRef>
          </c:val>
          <c:extLst>
            <c:ext xmlns:c16="http://schemas.microsoft.com/office/drawing/2014/chart" uri="{C3380CC4-5D6E-409C-BE32-E72D297353CC}">
              <c16:uniqueId val="{00000006-E25C-4BEB-9082-5B68208BC4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368</c:v>
                </c:pt>
                <c:pt idx="3">
                  <c:v>327</c:v>
                </c:pt>
                <c:pt idx="6">
                  <c:v>279</c:v>
                </c:pt>
                <c:pt idx="9">
                  <c:v>1325</c:v>
                </c:pt>
                <c:pt idx="12">
                  <c:v>1282</c:v>
                </c:pt>
              </c:numCache>
            </c:numRef>
          </c:val>
          <c:extLst>
            <c:ext xmlns:c16="http://schemas.microsoft.com/office/drawing/2014/chart" uri="{C3380CC4-5D6E-409C-BE32-E72D297353CC}">
              <c16:uniqueId val="{00000007-E25C-4BEB-9082-5B68208BC4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1885</c:v>
                </c:pt>
                <c:pt idx="3">
                  <c:v>1947</c:v>
                </c:pt>
                <c:pt idx="6">
                  <c:v>1653</c:v>
                </c:pt>
                <c:pt idx="9">
                  <c:v>1826</c:v>
                </c:pt>
                <c:pt idx="12">
                  <c:v>1821</c:v>
                </c:pt>
              </c:numCache>
            </c:numRef>
          </c:val>
          <c:extLst>
            <c:ext xmlns:c16="http://schemas.microsoft.com/office/drawing/2014/chart" uri="{C3380CC4-5D6E-409C-BE32-E72D297353CC}">
              <c16:uniqueId val="{00000008-E25C-4BEB-9082-5B68208BC4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c:v>
                </c:pt>
                <c:pt idx="3">
                  <c:v>68</c:v>
                </c:pt>
                <c:pt idx="6">
                  <c:v>60</c:v>
                </c:pt>
                <c:pt idx="9">
                  <c:v>41</c:v>
                </c:pt>
                <c:pt idx="12">
                  <c:v>24</c:v>
                </c:pt>
              </c:numCache>
            </c:numRef>
          </c:val>
          <c:extLst>
            <c:ext xmlns:c16="http://schemas.microsoft.com/office/drawing/2014/chart" uri="{C3380CC4-5D6E-409C-BE32-E72D297353CC}">
              <c16:uniqueId val="{00000009-E25C-4BEB-9082-5B68208BC4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9651</c:v>
                </c:pt>
                <c:pt idx="3">
                  <c:v>9687</c:v>
                </c:pt>
                <c:pt idx="6">
                  <c:v>9536</c:v>
                </c:pt>
                <c:pt idx="9">
                  <c:v>9673</c:v>
                </c:pt>
                <c:pt idx="12">
                  <c:v>9769</c:v>
                </c:pt>
              </c:numCache>
            </c:numRef>
          </c:val>
          <c:extLst>
            <c:ext xmlns:c16="http://schemas.microsoft.com/office/drawing/2014/chart" uri="{C3380CC4-5D6E-409C-BE32-E72D297353CC}">
              <c16:uniqueId val="{0000000A-E25C-4BEB-9082-5B68208BC4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248</c:v>
                </c:pt>
                <c:pt idx="2">
                  <c:v>#N/A</c:v>
                </c:pt>
                <c:pt idx="3">
                  <c:v>#N/A</c:v>
                </c:pt>
                <c:pt idx="4">
                  <c:v>132</c:v>
                </c:pt>
                <c:pt idx="5">
                  <c:v>#N/A</c:v>
                </c:pt>
                <c:pt idx="6">
                  <c:v>#N/A</c:v>
                </c:pt>
                <c:pt idx="7">
                  <c:v>223</c:v>
                </c:pt>
                <c:pt idx="8">
                  <c:v>#N/A</c:v>
                </c:pt>
                <c:pt idx="9">
                  <c:v>#N/A</c:v>
                </c:pt>
                <c:pt idx="10">
                  <c:v>780</c:v>
                </c:pt>
                <c:pt idx="11">
                  <c:v>#N/A</c:v>
                </c:pt>
                <c:pt idx="12">
                  <c:v>#N/A</c:v>
                </c:pt>
                <c:pt idx="13">
                  <c:v>660</c:v>
                </c:pt>
                <c:pt idx="14">
                  <c:v>#N/A</c:v>
                </c:pt>
              </c:numCache>
            </c:numRef>
          </c:val>
          <c:smooth val="0"/>
          <c:extLst>
            <c:ext xmlns:c16="http://schemas.microsoft.com/office/drawing/2014/chart" uri="{C3380CC4-5D6E-409C-BE32-E72D297353CC}">
              <c16:uniqueId val="{0000000B-E25C-4BEB-9082-5B68208BC4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850</c:v>
                </c:pt>
                <c:pt idx="1">
                  <c:v>1285</c:v>
                </c:pt>
                <c:pt idx="2">
                  <c:v>1192</c:v>
                </c:pt>
              </c:numCache>
            </c:numRef>
          </c:val>
          <c:extLst>
            <c:ext xmlns:c16="http://schemas.microsoft.com/office/drawing/2014/chart" uri="{C3380CC4-5D6E-409C-BE32-E72D297353CC}">
              <c16:uniqueId val="{00000000-5C08-4C93-91B9-A7483CABBE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706</c:v>
                </c:pt>
                <c:pt idx="1">
                  <c:v>756</c:v>
                </c:pt>
                <c:pt idx="2">
                  <c:v>757</c:v>
                </c:pt>
              </c:numCache>
            </c:numRef>
          </c:val>
          <c:extLst>
            <c:ext xmlns:c16="http://schemas.microsoft.com/office/drawing/2014/chart" uri="{C3380CC4-5D6E-409C-BE32-E72D297353CC}">
              <c16:uniqueId val="{00000001-5C08-4C93-91B9-A7483CABBE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3450</c:v>
                </c:pt>
                <c:pt idx="1">
                  <c:v>3754</c:v>
                </c:pt>
                <c:pt idx="2">
                  <c:v>3974</c:v>
                </c:pt>
              </c:numCache>
            </c:numRef>
          </c:val>
          <c:extLst>
            <c:ext xmlns:c16="http://schemas.microsoft.com/office/drawing/2014/chart" uri="{C3380CC4-5D6E-409C-BE32-E72D297353CC}">
              <c16:uniqueId val="{00000002-5C08-4C93-91B9-A7483CABBE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{D62A4743-EA35-4EC4-94DA-FCB7AAA6BD1B}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8D1-4E1E-B445-56F15121CC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{F979BB30-795F-49CE-B766-1DAE88914272}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D1-4E1E-B445-56F15121CC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{DD91FB3C-657E-42B0-9C6D-C8BA585E7613}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D1-4E1E-B445-56F15121CC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{BC93DE5A-93DF-4F0D-91BB-838F74A85AA6}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D1-4E1E-B445-56F15121CC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{FB1080C4-301A-4B79-981D-0D8D01BCD833}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D1-4E1E-B445-56F15121CC0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{DCD1B1C1-AC12-492F-91F4-30A63FBCF0BF}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8D1-4E1E-B445-56F15121CC0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{EF774418-F8AA-4E8D-B85F-B31FE6D6F546}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8D1-4E1E-B445-56F15121CC0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{5F462E88-403E-4C86-95DA-06039420B378}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8D1-4E1E-B445-56F15121CC0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{4D11C34E-2B65-4A09-BA0B-44FE9BD3BAAB}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8D1-4E1E-B445-56F15121CC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66.5</c:v>
                </c:pt>
                <c:pt idx="32">
                  <c:v>67.099999999999994</c:v>
                </c:pt>
              </c:numCache>
            </c:numRef>
          </c:xVal>
          <c:yVal>
            <c:numRef>
              <c:f>公会計指標分析・財政指標組合せ分析表!$BP$51:$DC$51</c:f>
              <c:numCache>
                <c:formatCode>#,##0.0;"▲ "#,##0.0</c:formatCode>
                <c:ptCount val="40"/>
                <c:pt idx="24">
                  <c:v>16.7</c:v>
                </c:pt>
                <c:pt idx="32">
                  <c:v>14.4</c:v>
                </c:pt>
              </c:numCache>
            </c:numRef>
          </c:yVal>
          <c:smooth val="0"/>
          <c:extLst>
            <c:ext xmlns:c16="http://schemas.microsoft.com/office/drawing/2014/chart" uri="{C3380CC4-5D6E-409C-BE32-E72D297353CC}">
              <c16:uniqueId val="{00000009-48D1-4E1E-B445-56F15121CC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{BEA1569C-4714-4CDF-8EBC-F9CC7265D0AC}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8D1-4E1E-B445-56F15121CC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{C3CFE6BB-240A-4614-9F32-1E21E4AC7F8E}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D1-4E1E-B445-56F15121CC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{E04E86D5-F9E5-4277-B2A5-BDD2BBA8C747}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D1-4E1E-B445-56F15121CC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{C9AD2EEA-1BED-49CD-B002-32683E53799D}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D1-4E1E-B445-56F15121CC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{B908BF45-669D-47A9-9729-D0CB435AE15E}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D1-4E1E-B445-56F15121CC0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{FB4401EB-9228-4267-A76E-5F25C0D37151}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8D1-4E1E-B445-56F15121CC0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{20600873-7EB8-47C7-A932-4DA414BBBEA3}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8D1-4E1E-B445-56F15121CC0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{AB728A4A-05AF-424C-B33C-100971D73309}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8D1-4E1E-B445-56F15121CC0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{1F2622DF-F96D-413A-A4B0-6F5DEA6AA790}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8D1-4E1E-B445-56F15121CC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65.3</c:v>
                </c:pt>
                <c:pt idx="32">
                  <c:v>66.599999999999994</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48D1-4E1E-B445-56F15121CC05}"/>
            </c:ext>
          </c:extLst>
        </c:ser>
        <c:dLbls>
          <c:showLegendKey val="0"/>
          <c:showVal val="1"/>
          <c:showCatName val="0"/>
          <c:showSerName val="0"/>
          <c:showPercent val="0"/>
          <c:showBubbleSize val="0"/>
        </c:dLbls>
        <c:axId val="46179840"/>
        <c:axId val="46181760"/>
      </c:scatterChart>
      <c:valAx>
        <c:axId val="46179840"/>
        <c:scaling>
          <c:orientation val="maxMin"/>
          <c:max val="68"/>
          <c:min val="6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{11BEBFFE-67C9-453A-918D-9D8A11C0D758}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654-481C-8D08-20DF399500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{F133AD0D-9310-4EB3-8208-C65029E8819D}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54-481C-8D08-20DF399500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{9DE30D45-A87A-4CE3-A2C6-AE379F317538}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54-481C-8D08-20DF399500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{D2BE329B-B377-4E16-A4D1-C740E02A1BBF}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54-481C-8D08-20DF399500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{D3DFC945-FF42-492A-B98A-87D32E6744AD}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54-481C-8D08-20DF399500D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{196092B0-DB37-41B6-9BBC-37DF9CCF1D9E}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654-481C-8D08-20DF399500D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{1485A49E-FC4C-45D6-8E43-9401898887D0}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654-481C-8D08-20DF399500D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{D94E7155-2C3A-43A4-A7A1-614F36BCE501}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654-481C-8D08-20DF399500D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{2F05AEA5-DF53-44A8-9539-A44150A914D0}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654-481C-8D08-20DF399500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9.6</c:v>
                </c:pt>
                <c:pt idx="16">
                  <c:v>9.6</c:v>
                </c:pt>
                <c:pt idx="24">
                  <c:v>9.3000000000000007</c:v>
                </c:pt>
                <c:pt idx="32">
                  <c:v>8.6999999999999993</c:v>
                </c:pt>
              </c:numCache>
            </c:numRef>
          </c:xVal>
          <c:yVal>
            <c:numRef>
              <c:f>公会計指標分析・財政指標組合せ分析表!$BP$73:$DC$73</c:f>
              <c:numCache>
                <c:formatCode>#,##0.0;"▲ "#,##0.0</c:formatCode>
                <c:ptCount val="40"/>
                <c:pt idx="0">
                  <c:v>5.8</c:v>
                </c:pt>
                <c:pt idx="8">
                  <c:v>3</c:v>
                </c:pt>
                <c:pt idx="16">
                  <c:v>5</c:v>
                </c:pt>
                <c:pt idx="24">
                  <c:v>16.7</c:v>
                </c:pt>
                <c:pt idx="32">
                  <c:v>14.4</c:v>
                </c:pt>
              </c:numCache>
            </c:numRef>
          </c:yVal>
          <c:smooth val="0"/>
          <c:extLst>
            <c:ext xmlns:c16="http://schemas.microsoft.com/office/drawing/2014/chart" uri="{C3380CC4-5D6E-409C-BE32-E72D297353CC}">
              <c16:uniqueId val="{00000009-8654-481C-8D08-20DF399500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8.133737286005204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{1D752BB9-B9C8-4D39-BE2B-CADA2000EBC7}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654-481C-8D08-20DF399500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{F8819E9F-1EC8-4201-A3DF-926C35273213}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54-481C-8D08-20DF399500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{3C2B00BF-9EE2-43C8-895E-C87CE86F35D7}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54-481C-8D08-20DF399500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{17145A7C-A184-4737-B96E-D7EBB32A15BD}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54-481C-8D08-20DF399500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{F8EE6DB2-9A34-4740-B279-43CB8FCC4A77}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54-481C-8D08-20DF399500D3}"/>
                </c:ext>
              </c:extLst>
            </c:dLbl>
            <c:dLbl>
              <c:idx val="8"/>
              <c:layout>
                <c:manualLayout>
                  <c:x val="-1.8171803637232468E-2"/>
                  <c:y val="-4.34959213155358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{20A60B1B-D7CF-473A-BFBB-CC101B86EBB9}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654-481C-8D08-20DF399500D3}"/>
                </c:ext>
              </c:extLst>
            </c:dLbl>
            <c:dLbl>
              <c:idx val="16"/>
              <c:layout>
                <c:manualLayout>
                  <c:x val="-4.4905057365901245E-2"/>
                  <c:y val="-4.349592131553589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{90EC0B80-AF47-4C37-B225-80F07C07E404}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654-481C-8D08-20DF399500D3}"/>
                </c:ext>
              </c:extLst>
            </c:dLbl>
            <c:dLbl>
              <c:idx val="24"/>
              <c:layout>
                <c:manualLayout>
                  <c:x val="-1.8235628084250128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{BA79732E-13A5-417B-B4A6-49B9EAEB2633}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654-481C-8D08-20DF399500D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{9142E519-99C5-4911-A7B5-FBB3698135DF}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654-481C-8D08-20DF399500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654-481C-8D08-20DF399500D3}"/>
            </c:ext>
          </c:extLst>
        </c:ser>
        <c:dLbls>
          <c:showLegendKey val="0"/>
          <c:showVal val="1"/>
          <c:showCatName val="0"/>
          <c:showSerName val="0"/>
          <c:showPercent val="0"/>
          <c:showBubbleSize val="0"/>
        </c:dLbls>
        <c:axId val="84219776"/>
        <c:axId val="84234240"/>
      </c:scatterChart>
      <c:valAx>
        <c:axId val="84219776"/>
        <c:scaling>
          <c:orientation val="maxMin"/>
          <c:max val="9.6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7,488
7,382
711.36
10,072,649
9,799,691
248,837
5,460,600
9,769,292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本町は広大な行政面積を有し、維持・管理を要する施設が多いことから、多額の財政需要が生じているものの、それに対する税収等の歳入は類似団体に比べ低い状況にある。</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今後も人口減少などにより町税等は限られたものとなることから、行政サービスを精査し、脆弱な財政状況の中においても持続可能な行財政運営に努める。</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4" name="直線コネクタ 73"/>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7" name="直線コネクタ 76"/>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経常的経費は減少し、税収は増加しているものの、一般財源の大半を占める普通交付税は各費目単位費用の変更等が影響し減少したことから、前年度から</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1.1</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ポイント増加した。</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経常的経費は物価高騰等から増加することが見込まれるため、限りある歳入の中で、行政サービス水準を維持しながらも、事務事業の見直し等と共に経常的経費の抑制に努める。</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20066</xdr:rowOff>
    </xdr:to>
    <xdr:cxnSp macro="">
      <xdr:nvCxnSpPr>
        <xdr:cNvPr id="129" name="直線コネクタ 128"/>
        <xdr:cNvCxnSpPr/>
      </xdr:nvCxnSpPr>
      <xdr:spPr>
        <a:xfrm>
          <a:off x="4114800" y="1093978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63500</xdr:rowOff>
    </xdr:to>
    <xdr:cxnSp macro="">
      <xdr:nvCxnSpPr>
        <xdr:cNvPr id="132" name="直線コネクタ 131"/>
        <xdr:cNvCxnSpPr/>
      </xdr:nvCxnSpPr>
      <xdr:spPr>
        <a:xfrm flipV="1">
          <a:off x="3225800" y="1093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121412</xdr:rowOff>
    </xdr:to>
    <xdr:cxnSp macro="">
      <xdr:nvCxnSpPr>
        <xdr:cNvPr id="135" name="直線コネクタ 134"/>
        <xdr:cNvCxnSpPr/>
      </xdr:nvCxnSpPr>
      <xdr:spPr>
        <a:xfrm flipV="1">
          <a:off x="2336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121412</xdr:rowOff>
    </xdr:to>
    <xdr:cxnSp macro="">
      <xdr:nvCxnSpPr>
        <xdr:cNvPr id="138" name="直線コネクタ 137"/>
        <xdr:cNvCxnSpPr/>
      </xdr:nvCxnSpPr>
      <xdr:spPr>
        <a:xfrm>
          <a:off x="1447800" y="1101217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48" name="楕円 147"/>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49" name="財政構造の弾力性該当値テキスト"/>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0" name="楕円 149"/>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1" name="テキスト ボックス 150"/>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2" name="楕円 151"/>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3" name="テキスト ボックス 152"/>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4" name="楕円 153"/>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5" name="テキスト ボックス 154"/>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6" name="楕円 155"/>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7" name="テキスト ボックス 156"/>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物価高騰等に伴うコストの増、老朽化している施設や道路等の補修などによる物件費の増加と人口減少に伴い、</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人当たりの決算額が増加した。</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今後も、類似団体数値までの減少及び水準維持を目標とした行財政運営に努める。</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104211</xdr:rowOff>
    </xdr:from>
    <xdr:to>
      <xdr:col>23</xdr:col>
      <xdr:colOff>133350</xdr:colOff>
      <xdr:row>83</xdr:row>
      <xdr:rowOff>142339</xdr:rowOff>
    </xdr:to>
    <xdr:cxnSp macro="">
      <xdr:nvCxnSpPr>
        <xdr:cNvPr id="190" name="直線コネクタ 189"/>
        <xdr:cNvCxnSpPr/>
      </xdr:nvCxnSpPr>
      <xdr:spPr>
        <a:xfrm>
          <a:off x="4114800" y="14334561"/>
          <a:ext cx="8382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68112</xdr:rowOff>
    </xdr:from>
    <xdr:to>
      <xdr:col>19</xdr:col>
      <xdr:colOff>133350</xdr:colOff>
      <xdr:row>83</xdr:row>
      <xdr:rowOff>104211</xdr:rowOff>
    </xdr:to>
    <xdr:cxnSp macro="">
      <xdr:nvCxnSpPr>
        <xdr:cNvPr id="193" name="直線コネクタ 192"/>
        <xdr:cNvCxnSpPr/>
      </xdr:nvCxnSpPr>
      <xdr:spPr>
        <a:xfrm>
          <a:off x="3225800" y="14298462"/>
          <a:ext cx="889000" cy="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68112</xdr:rowOff>
    </xdr:from>
    <xdr:to>
      <xdr:col>15</xdr:col>
      <xdr:colOff>82550</xdr:colOff>
      <xdr:row>83</xdr:row>
      <xdr:rowOff>161908</xdr:rowOff>
    </xdr:to>
    <xdr:cxnSp macro="">
      <xdr:nvCxnSpPr>
        <xdr:cNvPr id="196" name="直線コネクタ 195"/>
        <xdr:cNvCxnSpPr/>
      </xdr:nvCxnSpPr>
      <xdr:spPr>
        <a:xfrm flipV="1">
          <a:off x="2336800" y="14298462"/>
          <a:ext cx="889000" cy="9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4057</xdr:rowOff>
    </xdr:from>
    <xdr:to>
      <xdr:col>11</xdr:col>
      <xdr:colOff>31750</xdr:colOff>
      <xdr:row>83</xdr:row>
      <xdr:rowOff>161908</xdr:rowOff>
    </xdr:to>
    <xdr:cxnSp macro="">
      <xdr:nvCxnSpPr>
        <xdr:cNvPr id="199" name="直線コネクタ 198"/>
        <xdr:cNvCxnSpPr/>
      </xdr:nvCxnSpPr>
      <xdr:spPr>
        <a:xfrm>
          <a:off x="1447800" y="14234407"/>
          <a:ext cx="889000" cy="1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91539</xdr:rowOff>
    </xdr:from>
    <xdr:to>
      <xdr:col>23</xdr:col>
      <xdr:colOff>184150</xdr:colOff>
      <xdr:row>84</xdr:row>
      <xdr:rowOff>21689</xdr:rowOff>
    </xdr:to>
    <xdr:sp macro="" textlink="">
      <xdr:nvSpPr>
        <xdr:cNvPr id="209" name="楕円 208"/>
        <xdr:cNvSpPr/>
      </xdr:nvSpPr>
      <xdr:spPr>
        <a:xfrm>
          <a:off x="4902200" y="143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63616</xdr:rowOff>
    </xdr:from>
    <xdr:ext cx="762000" cy="259045"/>
    <xdr:sp macro="" textlink="">
      <xdr:nvSpPr>
        <xdr:cNvPr id="210" name="人件費・物件費等の状況該当値テキスト"/>
        <xdr:cNvSpPr txBox="1"/>
      </xdr:nvSpPr>
      <xdr:spPr>
        <a:xfrm>
          <a:off x="5041900" y="1429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53411</xdr:rowOff>
    </xdr:from>
    <xdr:to>
      <xdr:col>19</xdr:col>
      <xdr:colOff>184150</xdr:colOff>
      <xdr:row>83</xdr:row>
      <xdr:rowOff>155011</xdr:rowOff>
    </xdr:to>
    <xdr:sp macro="" textlink="">
      <xdr:nvSpPr>
        <xdr:cNvPr id="211" name="楕円 210"/>
        <xdr:cNvSpPr/>
      </xdr:nvSpPr>
      <xdr:spPr>
        <a:xfrm>
          <a:off x="4064000" y="142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139788</xdr:rowOff>
    </xdr:from>
    <xdr:ext cx="736600" cy="259045"/>
    <xdr:sp macro="" textlink="">
      <xdr:nvSpPr>
        <xdr:cNvPr id="212" name="テキスト ボックス 211"/>
        <xdr:cNvSpPr txBox="1"/>
      </xdr:nvSpPr>
      <xdr:spPr>
        <a:xfrm>
          <a:off x="3733800" y="1437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17312</xdr:rowOff>
    </xdr:from>
    <xdr:to>
      <xdr:col>15</xdr:col>
      <xdr:colOff>133350</xdr:colOff>
      <xdr:row>83</xdr:row>
      <xdr:rowOff>118912</xdr:rowOff>
    </xdr:to>
    <xdr:sp macro="" textlink="">
      <xdr:nvSpPr>
        <xdr:cNvPr id="213" name="楕円 212"/>
        <xdr:cNvSpPr/>
      </xdr:nvSpPr>
      <xdr:spPr>
        <a:xfrm>
          <a:off x="3175000" y="142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103689</xdr:rowOff>
    </xdr:from>
    <xdr:ext cx="762000" cy="259045"/>
    <xdr:sp macro="" textlink="">
      <xdr:nvSpPr>
        <xdr:cNvPr id="214" name="テキスト ボックス 213"/>
        <xdr:cNvSpPr txBox="1"/>
      </xdr:nvSpPr>
      <xdr:spPr>
        <a:xfrm>
          <a:off x="2844800" y="1433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111108</xdr:rowOff>
    </xdr:from>
    <xdr:to>
      <xdr:col>11</xdr:col>
      <xdr:colOff>82550</xdr:colOff>
      <xdr:row>84</xdr:row>
      <xdr:rowOff>41258</xdr:rowOff>
    </xdr:to>
    <xdr:sp macro="" textlink="">
      <xdr:nvSpPr>
        <xdr:cNvPr id="215" name="楕円 214"/>
        <xdr:cNvSpPr/>
      </xdr:nvSpPr>
      <xdr:spPr>
        <a:xfrm>
          <a:off x="2286000" y="143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26035</xdr:rowOff>
    </xdr:from>
    <xdr:ext cx="762000" cy="259045"/>
    <xdr:sp macro="" textlink="">
      <xdr:nvSpPr>
        <xdr:cNvPr id="216" name="テキスト ボックス 215"/>
        <xdr:cNvSpPr txBox="1"/>
      </xdr:nvSpPr>
      <xdr:spPr>
        <a:xfrm>
          <a:off x="1955800" y="1442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124707</xdr:rowOff>
    </xdr:from>
    <xdr:to>
      <xdr:col>7</xdr:col>
      <xdr:colOff>31750</xdr:colOff>
      <xdr:row>83</xdr:row>
      <xdr:rowOff>54857</xdr:rowOff>
    </xdr:to>
    <xdr:sp macro="" textlink="">
      <xdr:nvSpPr>
        <xdr:cNvPr id="217" name="楕円 216"/>
        <xdr:cNvSpPr/>
      </xdr:nvSpPr>
      <xdr:spPr>
        <a:xfrm>
          <a:off x="1397000" y="141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39634</xdr:rowOff>
    </xdr:from>
    <xdr:ext cx="762000" cy="259045"/>
    <xdr:sp macro="" textlink="">
      <xdr:nvSpPr>
        <xdr:cNvPr id="218" name="テキスト ボックス 217"/>
        <xdr:cNvSpPr txBox="1"/>
      </xdr:nvSpPr>
      <xdr:spPr>
        <a:xfrm>
          <a:off x="1066800" y="1426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経験者採用や早期退職者の増加による給与階層バランスの変動により、類似団体平均を上回った状態が続いている。</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国の制度に準じ、今後も引き続き給与水準の適正化に努める。</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51329</xdr:rowOff>
    </xdr:to>
    <xdr:cxnSp macro="">
      <xdr:nvCxnSpPr>
        <xdr:cNvPr id="256" name="直線コネクタ 255"/>
        <xdr:cNvCxnSpPr/>
      </xdr:nvCxnSpPr>
      <xdr:spPr>
        <a:xfrm flipV="1">
          <a:off x="16179800" y="14705541"/>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31221</xdr:rowOff>
    </xdr:from>
    <xdr:to>
      <xdr:col>77</xdr:col>
      <xdr:colOff>44450</xdr:colOff>
      <xdr:row>86</xdr:row>
      <xdr:rowOff>51329</xdr:rowOff>
    </xdr:to>
    <xdr:cxnSp macro="">
      <xdr:nvCxnSpPr>
        <xdr:cNvPr id="259" name="直線コネクタ 258"/>
        <xdr:cNvCxnSpPr/>
      </xdr:nvCxnSpPr>
      <xdr:spPr>
        <a:xfrm>
          <a:off x="15290800" y="147759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31221</xdr:rowOff>
    </xdr:from>
    <xdr:to>
      <xdr:col>72</xdr:col>
      <xdr:colOff>203200</xdr:colOff>
      <xdr:row>86</xdr:row>
      <xdr:rowOff>111654</xdr:rowOff>
    </xdr:to>
    <xdr:cxnSp macro="">
      <xdr:nvCxnSpPr>
        <xdr:cNvPr id="262" name="直線コネクタ 261"/>
        <xdr:cNvCxnSpPr/>
      </xdr:nvCxnSpPr>
      <xdr:spPr>
        <a:xfrm flipV="1">
          <a:off x="14401800" y="1477592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111654</xdr:rowOff>
    </xdr:to>
    <xdr:cxnSp macro="">
      <xdr:nvCxnSpPr>
        <xdr:cNvPr id="265" name="直線コネクタ 264"/>
        <xdr:cNvCxnSpPr/>
      </xdr:nvCxnSpPr>
      <xdr:spPr>
        <a:xfrm>
          <a:off x="13512800" y="1481613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5" name="楕円 274"/>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6"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529</xdr:rowOff>
    </xdr:from>
    <xdr:to>
      <xdr:col>77</xdr:col>
      <xdr:colOff>95250</xdr:colOff>
      <xdr:row>86</xdr:row>
      <xdr:rowOff>102129</xdr:rowOff>
    </xdr:to>
    <xdr:sp macro="" textlink="">
      <xdr:nvSpPr>
        <xdr:cNvPr id="277" name="楕円 276"/>
        <xdr:cNvSpPr/>
      </xdr:nvSpPr>
      <xdr:spPr>
        <a:xfrm>
          <a:off x="16129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86906</xdr:rowOff>
    </xdr:from>
    <xdr:ext cx="736600" cy="259045"/>
    <xdr:sp macro="" textlink="">
      <xdr:nvSpPr>
        <xdr:cNvPr id="278" name="テキスト ボックス 277"/>
        <xdr:cNvSpPr txBox="1"/>
      </xdr:nvSpPr>
      <xdr:spPr>
        <a:xfrm>
          <a:off x="15798800" y="1483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151871</xdr:rowOff>
    </xdr:from>
    <xdr:to>
      <xdr:col>73</xdr:col>
      <xdr:colOff>44450</xdr:colOff>
      <xdr:row>86</xdr:row>
      <xdr:rowOff>82021</xdr:rowOff>
    </xdr:to>
    <xdr:sp macro="" textlink="">
      <xdr:nvSpPr>
        <xdr:cNvPr id="279" name="楕円 278"/>
        <xdr:cNvSpPr/>
      </xdr:nvSpPr>
      <xdr:spPr>
        <a:xfrm>
          <a:off x="15240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66798</xdr:rowOff>
    </xdr:from>
    <xdr:ext cx="762000" cy="259045"/>
    <xdr:sp macro="" textlink="">
      <xdr:nvSpPr>
        <xdr:cNvPr id="280" name="テキスト ボックス 279"/>
        <xdr:cNvSpPr txBox="1"/>
      </xdr:nvSpPr>
      <xdr:spPr>
        <a:xfrm>
          <a:off x="14909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60854</xdr:rowOff>
    </xdr:from>
    <xdr:to>
      <xdr:col>68</xdr:col>
      <xdr:colOff>203200</xdr:colOff>
      <xdr:row>86</xdr:row>
      <xdr:rowOff>162454</xdr:rowOff>
    </xdr:to>
    <xdr:sp macro="" textlink="">
      <xdr:nvSpPr>
        <xdr:cNvPr id="281" name="楕円 280"/>
        <xdr:cNvSpPr/>
      </xdr:nvSpPr>
      <xdr:spPr>
        <a:xfrm>
          <a:off x="14351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147231</xdr:rowOff>
    </xdr:from>
    <xdr:ext cx="762000" cy="259045"/>
    <xdr:sp macro="" textlink="">
      <xdr:nvSpPr>
        <xdr:cNvPr id="282" name="テキスト ボックス 281"/>
        <xdr:cNvSpPr txBox="1"/>
      </xdr:nvSpPr>
      <xdr:spPr>
        <a:xfrm>
          <a:off x="14020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83" name="楕円 282"/>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84" name="テキスト ボックス 28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定年退職者補充に加え、多様化する行政サービスに対応するため、職員採用をバランスよく行った結果、類似団体平均を上回った。</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今後も行政サービス水準の維持を念頭に、適正な定員管理に努める。</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40831</xdr:rowOff>
    </xdr:from>
    <xdr:to>
      <xdr:col>81</xdr:col>
      <xdr:colOff>44450</xdr:colOff>
      <xdr:row>62</xdr:row>
      <xdr:rowOff>54102</xdr:rowOff>
    </xdr:to>
    <xdr:cxnSp macro="">
      <xdr:nvCxnSpPr>
        <xdr:cNvPr id="315" name="直線コネクタ 314"/>
        <xdr:cNvCxnSpPr/>
      </xdr:nvCxnSpPr>
      <xdr:spPr>
        <a:xfrm>
          <a:off x="16179800" y="10670731"/>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19114</xdr:rowOff>
    </xdr:from>
    <xdr:to>
      <xdr:col>77</xdr:col>
      <xdr:colOff>44450</xdr:colOff>
      <xdr:row>62</xdr:row>
      <xdr:rowOff>40831</xdr:rowOff>
    </xdr:to>
    <xdr:cxnSp macro="">
      <xdr:nvCxnSpPr>
        <xdr:cNvPr id="318" name="直線コネクタ 317"/>
        <xdr:cNvCxnSpPr/>
      </xdr:nvCxnSpPr>
      <xdr:spPr>
        <a:xfrm>
          <a:off x="15290800" y="1064901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19114</xdr:rowOff>
    </xdr:from>
    <xdr:to>
      <xdr:col>72</xdr:col>
      <xdr:colOff>203200</xdr:colOff>
      <xdr:row>62</xdr:row>
      <xdr:rowOff>46863</xdr:rowOff>
    </xdr:to>
    <xdr:cxnSp macro="">
      <xdr:nvCxnSpPr>
        <xdr:cNvPr id="321" name="直線コネクタ 320"/>
        <xdr:cNvCxnSpPr/>
      </xdr:nvCxnSpPr>
      <xdr:spPr>
        <a:xfrm flipV="1">
          <a:off x="14401800" y="10649014"/>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154369</xdr:rowOff>
    </xdr:from>
    <xdr:to>
      <xdr:col>68</xdr:col>
      <xdr:colOff>152400</xdr:colOff>
      <xdr:row>62</xdr:row>
      <xdr:rowOff>46863</xdr:rowOff>
    </xdr:to>
    <xdr:cxnSp macro="">
      <xdr:nvCxnSpPr>
        <xdr:cNvPr id="324" name="直線コネクタ 323"/>
        <xdr:cNvCxnSpPr/>
      </xdr:nvCxnSpPr>
      <xdr:spPr>
        <a:xfrm>
          <a:off x="13512800" y="10612819"/>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3302</xdr:rowOff>
    </xdr:from>
    <xdr:to>
      <xdr:col>81</xdr:col>
      <xdr:colOff>95250</xdr:colOff>
      <xdr:row>62</xdr:row>
      <xdr:rowOff>104902</xdr:rowOff>
    </xdr:to>
    <xdr:sp macro="" textlink="">
      <xdr:nvSpPr>
        <xdr:cNvPr id="334" name="楕円 333"/>
        <xdr:cNvSpPr/>
      </xdr:nvSpPr>
      <xdr:spPr>
        <a:xfrm>
          <a:off x="16967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146829</xdr:rowOff>
    </xdr:from>
    <xdr:ext cx="762000" cy="259045"/>
    <xdr:sp macro="" textlink="">
      <xdr:nvSpPr>
        <xdr:cNvPr id="335" name="定員管理の状況該当値テキスト"/>
        <xdr:cNvSpPr txBox="1"/>
      </xdr:nvSpPr>
      <xdr:spPr>
        <a:xfrm>
          <a:off x="17106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161481</xdr:rowOff>
    </xdr:from>
    <xdr:to>
      <xdr:col>77</xdr:col>
      <xdr:colOff>95250</xdr:colOff>
      <xdr:row>62</xdr:row>
      <xdr:rowOff>91631</xdr:rowOff>
    </xdr:to>
    <xdr:sp macro="" textlink="">
      <xdr:nvSpPr>
        <xdr:cNvPr id="336" name="楕円 335"/>
        <xdr:cNvSpPr/>
      </xdr:nvSpPr>
      <xdr:spPr>
        <a:xfrm>
          <a:off x="16129000" y="106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76408</xdr:rowOff>
    </xdr:from>
    <xdr:ext cx="736600" cy="259045"/>
    <xdr:sp macro="" textlink="">
      <xdr:nvSpPr>
        <xdr:cNvPr id="337" name="テキスト ボックス 336"/>
        <xdr:cNvSpPr txBox="1"/>
      </xdr:nvSpPr>
      <xdr:spPr>
        <a:xfrm>
          <a:off x="15798800" y="1070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139764</xdr:rowOff>
    </xdr:from>
    <xdr:to>
      <xdr:col>73</xdr:col>
      <xdr:colOff>44450</xdr:colOff>
      <xdr:row>62</xdr:row>
      <xdr:rowOff>69914</xdr:rowOff>
    </xdr:to>
    <xdr:sp macro="" textlink="">
      <xdr:nvSpPr>
        <xdr:cNvPr id="338" name="楕円 337"/>
        <xdr:cNvSpPr/>
      </xdr:nvSpPr>
      <xdr:spPr>
        <a:xfrm>
          <a:off x="15240000" y="105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54691</xdr:rowOff>
    </xdr:from>
    <xdr:ext cx="762000" cy="259045"/>
    <xdr:sp macro="" textlink="">
      <xdr:nvSpPr>
        <xdr:cNvPr id="339" name="テキスト ボックス 338"/>
        <xdr:cNvSpPr txBox="1"/>
      </xdr:nvSpPr>
      <xdr:spPr>
        <a:xfrm>
          <a:off x="14909800" y="1068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167513</xdr:rowOff>
    </xdr:from>
    <xdr:to>
      <xdr:col>68</xdr:col>
      <xdr:colOff>203200</xdr:colOff>
      <xdr:row>62</xdr:row>
      <xdr:rowOff>97663</xdr:rowOff>
    </xdr:to>
    <xdr:sp macro="" textlink="">
      <xdr:nvSpPr>
        <xdr:cNvPr id="340" name="楕円 339"/>
        <xdr:cNvSpPr/>
      </xdr:nvSpPr>
      <xdr:spPr>
        <a:xfrm>
          <a:off x="14351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41" name="テキスト ボックス 340"/>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103569</xdr:rowOff>
    </xdr:from>
    <xdr:to>
      <xdr:col>64</xdr:col>
      <xdr:colOff>152400</xdr:colOff>
      <xdr:row>62</xdr:row>
      <xdr:rowOff>33719</xdr:rowOff>
    </xdr:to>
    <xdr:sp macro="" textlink="">
      <xdr:nvSpPr>
        <xdr:cNvPr id="342" name="楕円 341"/>
        <xdr:cNvSpPr/>
      </xdr:nvSpPr>
      <xdr:spPr>
        <a:xfrm>
          <a:off x="13462000" y="10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18496</xdr:rowOff>
    </xdr:from>
    <xdr:ext cx="762000" cy="259045"/>
    <xdr:sp macro="" textlink="">
      <xdr:nvSpPr>
        <xdr:cNvPr id="343" name="テキスト ボックス 342"/>
        <xdr:cNvSpPr txBox="1"/>
      </xdr:nvSpPr>
      <xdr:spPr>
        <a:xfrm>
          <a:off x="13131800" y="106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元利償還額の継続した減少等から算定対象年度の置換により比率は減少しているが、単年度では普通交付税や臨時財政対策債の減少により微増している。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今後も、実施事業の選択により各種事業に係る財源について適正管理に努めていく。</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70696</xdr:rowOff>
    </xdr:to>
    <xdr:cxnSp macro="">
      <xdr:nvCxnSpPr>
        <xdr:cNvPr id="377" name="直線コネクタ 376"/>
        <xdr:cNvCxnSpPr/>
      </xdr:nvCxnSpPr>
      <xdr:spPr>
        <a:xfrm flipV="1">
          <a:off x="16179800" y="68804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94827</xdr:rowOff>
    </xdr:to>
    <xdr:cxnSp macro="">
      <xdr:nvCxnSpPr>
        <xdr:cNvPr id="380" name="直線コネクタ 379"/>
        <xdr:cNvCxnSpPr/>
      </xdr:nvCxnSpPr>
      <xdr:spPr>
        <a:xfrm flipV="1">
          <a:off x="15290800" y="692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94827</xdr:rowOff>
    </xdr:to>
    <xdr:cxnSp macro="">
      <xdr:nvCxnSpPr>
        <xdr:cNvPr id="383" name="直線コネクタ 382"/>
        <xdr:cNvCxnSpPr/>
      </xdr:nvCxnSpPr>
      <xdr:spPr>
        <a:xfrm>
          <a:off x="14401800" y="695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94827</xdr:rowOff>
    </xdr:to>
    <xdr:cxnSp macro="">
      <xdr:nvCxnSpPr>
        <xdr:cNvPr id="386" name="直線コネクタ 385"/>
        <xdr:cNvCxnSpPr/>
      </xdr:nvCxnSpPr>
      <xdr:spPr>
        <a:xfrm>
          <a:off x="13512800" y="69045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96" name="楕円 395"/>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397"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8" name="楕円 397"/>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106273</xdr:rowOff>
    </xdr:from>
    <xdr:ext cx="736600" cy="259045"/>
    <xdr:sp macro="" textlink="">
      <xdr:nvSpPr>
        <xdr:cNvPr id="399" name="テキスト ボックス 398"/>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0" name="楕円 399"/>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130404</xdr:rowOff>
    </xdr:from>
    <xdr:ext cx="762000" cy="259045"/>
    <xdr:sp macro="" textlink="">
      <xdr:nvSpPr>
        <xdr:cNvPr id="401" name="テキスト ボックス 400"/>
        <xdr:cNvSpPr txBox="1"/>
      </xdr:nvSpPr>
      <xdr:spPr>
        <a:xfrm>
          <a:off x="14909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2" name="楕円 401"/>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130404</xdr:rowOff>
    </xdr:from>
    <xdr:ext cx="762000" cy="259045"/>
    <xdr:sp macro="" textlink="">
      <xdr:nvSpPr>
        <xdr:cNvPr id="403" name="テキスト ボックス 402"/>
        <xdr:cNvSpPr txBox="1"/>
      </xdr:nvSpPr>
      <xdr:spPr>
        <a:xfrm>
          <a:off x="14020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4" name="楕円 403"/>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05" name="テキスト ボックス 404"/>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主な要因としては、職員数の減少等から将来負担額が減少するとともに、基金の増加などにより充当可能財源が増加したことから比率は減少している。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しかし、今後、新たな施設整備も予定していることによる財源措置などから比率が増加する可能性があるため、将来負担を考慮した行財政運営に努める。</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78377</xdr:rowOff>
    </xdr:from>
    <xdr:to>
      <xdr:col>81</xdr:col>
      <xdr:colOff>44450</xdr:colOff>
      <xdr:row>14</xdr:row>
      <xdr:rowOff>104805</xdr:rowOff>
    </xdr:to>
    <xdr:cxnSp macro="">
      <xdr:nvCxnSpPr>
        <xdr:cNvPr id="441" name="直線コネクタ 440"/>
        <xdr:cNvCxnSpPr/>
      </xdr:nvCxnSpPr>
      <xdr:spPr>
        <a:xfrm flipV="1">
          <a:off x="16179800" y="2478677"/>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141817</xdr:rowOff>
    </xdr:from>
    <xdr:to>
      <xdr:col>77</xdr:col>
      <xdr:colOff>44450</xdr:colOff>
      <xdr:row>14</xdr:row>
      <xdr:rowOff>104805</xdr:rowOff>
    </xdr:to>
    <xdr:cxnSp macro="">
      <xdr:nvCxnSpPr>
        <xdr:cNvPr id="444" name="直線コネクタ 443"/>
        <xdr:cNvCxnSpPr/>
      </xdr:nvCxnSpPr>
      <xdr:spPr>
        <a:xfrm>
          <a:off x="15290800" y="2370667"/>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118836</xdr:rowOff>
    </xdr:from>
    <xdr:to>
      <xdr:col>72</xdr:col>
      <xdr:colOff>203200</xdr:colOff>
      <xdr:row>13</xdr:row>
      <xdr:rowOff>141817</xdr:rowOff>
    </xdr:to>
    <xdr:cxnSp macro="">
      <xdr:nvCxnSpPr>
        <xdr:cNvPr id="447" name="直線コネクタ 446"/>
        <xdr:cNvCxnSpPr/>
      </xdr:nvCxnSpPr>
      <xdr:spPr>
        <a:xfrm>
          <a:off x="14401800" y="234768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118836</xdr:rowOff>
    </xdr:from>
    <xdr:to>
      <xdr:col>68</xdr:col>
      <xdr:colOff>152400</xdr:colOff>
      <xdr:row>13</xdr:row>
      <xdr:rowOff>151009</xdr:rowOff>
    </xdr:to>
    <xdr:cxnSp macro="">
      <xdr:nvCxnSpPr>
        <xdr:cNvPr id="450" name="直線コネクタ 449"/>
        <xdr:cNvCxnSpPr/>
      </xdr:nvCxnSpPr>
      <xdr:spPr>
        <a:xfrm flipV="1">
          <a:off x="13512800" y="234768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27577</xdr:rowOff>
    </xdr:from>
    <xdr:to>
      <xdr:col>81</xdr:col>
      <xdr:colOff>95250</xdr:colOff>
      <xdr:row>14</xdr:row>
      <xdr:rowOff>129177</xdr:rowOff>
    </xdr:to>
    <xdr:sp macro="" textlink="">
      <xdr:nvSpPr>
        <xdr:cNvPr id="460" name="楕円 459"/>
        <xdr:cNvSpPr/>
      </xdr:nvSpPr>
      <xdr:spPr>
        <a:xfrm>
          <a:off x="169672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171104</xdr:rowOff>
    </xdr:from>
    <xdr:ext cx="762000" cy="259045"/>
    <xdr:sp macro="" textlink="">
      <xdr:nvSpPr>
        <xdr:cNvPr id="461" name="将来負担の状況該当値テキスト"/>
        <xdr:cNvSpPr txBox="1"/>
      </xdr:nvSpPr>
      <xdr:spPr>
        <a:xfrm>
          <a:off x="17106900" y="23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54005</xdr:rowOff>
    </xdr:from>
    <xdr:to>
      <xdr:col>77</xdr:col>
      <xdr:colOff>95250</xdr:colOff>
      <xdr:row>14</xdr:row>
      <xdr:rowOff>155605</xdr:rowOff>
    </xdr:to>
    <xdr:sp macro="" textlink="">
      <xdr:nvSpPr>
        <xdr:cNvPr id="462" name="楕円 461"/>
        <xdr:cNvSpPr/>
      </xdr:nvSpPr>
      <xdr:spPr>
        <a:xfrm>
          <a:off x="161290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140382</xdr:rowOff>
    </xdr:from>
    <xdr:ext cx="736600" cy="259045"/>
    <xdr:sp macro="" textlink="">
      <xdr:nvSpPr>
        <xdr:cNvPr id="463" name="テキスト ボックス 462"/>
        <xdr:cNvSpPr txBox="1"/>
      </xdr:nvSpPr>
      <xdr:spPr>
        <a:xfrm>
          <a:off x="15798800" y="2540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64" name="楕円 463"/>
        <xdr:cNvSpPr/>
      </xdr:nvSpPr>
      <xdr:spPr>
        <a:xfrm>
          <a:off x="15240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5944</xdr:rowOff>
    </xdr:from>
    <xdr:ext cx="762000" cy="259045"/>
    <xdr:sp macro="" textlink="">
      <xdr:nvSpPr>
        <xdr:cNvPr id="465" name="テキスト ボックス 464"/>
        <xdr:cNvSpPr txBox="1"/>
      </xdr:nvSpPr>
      <xdr:spPr>
        <a:xfrm>
          <a:off x="14909800" y="240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68036</xdr:rowOff>
    </xdr:from>
    <xdr:to>
      <xdr:col>68</xdr:col>
      <xdr:colOff>203200</xdr:colOff>
      <xdr:row>13</xdr:row>
      <xdr:rowOff>169636</xdr:rowOff>
    </xdr:to>
    <xdr:sp macro="" textlink="">
      <xdr:nvSpPr>
        <xdr:cNvPr id="466" name="楕円 465"/>
        <xdr:cNvSpPr/>
      </xdr:nvSpPr>
      <xdr:spPr>
        <a:xfrm>
          <a:off x="14351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154413</xdr:rowOff>
    </xdr:from>
    <xdr:ext cx="762000" cy="259045"/>
    <xdr:sp macro="" textlink="">
      <xdr:nvSpPr>
        <xdr:cNvPr id="467" name="テキスト ボックス 466"/>
        <xdr:cNvSpPr txBox="1"/>
      </xdr:nvSpPr>
      <xdr:spPr>
        <a:xfrm>
          <a:off x="14020800" y="238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100209</xdr:rowOff>
    </xdr:from>
    <xdr:to>
      <xdr:col>64</xdr:col>
      <xdr:colOff>152400</xdr:colOff>
      <xdr:row>14</xdr:row>
      <xdr:rowOff>30359</xdr:rowOff>
    </xdr:to>
    <xdr:sp macro="" textlink="">
      <xdr:nvSpPr>
        <xdr:cNvPr id="468" name="楕円 467"/>
        <xdr:cNvSpPr/>
      </xdr:nvSpPr>
      <xdr:spPr>
        <a:xfrm>
          <a:off x="13462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15136</xdr:rowOff>
    </xdr:from>
    <xdr:ext cx="762000" cy="259045"/>
    <xdr:sp macro="" textlink="">
      <xdr:nvSpPr>
        <xdr:cNvPr id="469" name="テキスト ボックス 468"/>
        <xdr:cNvSpPr txBox="1"/>
      </xdr:nvSpPr>
      <xdr:spPr>
        <a:xfrm>
          <a:off x="13131800" y="24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7,488
7,382
711.36
10,072,649
9,799,691
248,837
5,460,600
9,769,292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一般職員基本給や各種手当の減少などから減少しており、類似団体平均を下回ってはいるが、今後の行政サービス水準維持を念頭に中期財政運営指針で示す範囲内での適正な運営に努める必要がある。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104140</xdr:rowOff>
    </xdr:to>
    <xdr:cxnSp macro="">
      <xdr:nvCxnSpPr>
        <xdr:cNvPr id="66" name="直線コネクタ 65"/>
        <xdr:cNvCxnSpPr/>
      </xdr:nvCxnSpPr>
      <xdr:spPr>
        <a:xfrm flipV="1">
          <a:off x="3987800" y="624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165100</xdr:rowOff>
    </xdr:to>
    <xdr:cxnSp macro="">
      <xdr:nvCxnSpPr>
        <xdr:cNvPr id="69" name="直線コネクタ 68"/>
        <xdr:cNvCxnSpPr/>
      </xdr:nvCxnSpPr>
      <xdr:spPr>
        <a:xfrm flipV="1">
          <a:off x="3098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165100</xdr:rowOff>
    </xdr:to>
    <xdr:cxnSp macro="">
      <xdr:nvCxnSpPr>
        <xdr:cNvPr id="72" name="直線コネクタ 71"/>
        <xdr:cNvCxnSpPr/>
      </xdr:nvCxnSpPr>
      <xdr:spPr>
        <a:xfrm>
          <a:off x="2209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149860</xdr:rowOff>
    </xdr:to>
    <xdr:cxnSp macro="">
      <xdr:nvCxnSpPr>
        <xdr:cNvPr id="75" name="直線コネクタ 74"/>
        <xdr:cNvCxnSpPr/>
      </xdr:nvCxnSpPr>
      <xdr:spPr>
        <a:xfrm>
          <a:off x="1320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物価高騰等による様々なコストの増加、施設等の修繕費などの積み重ねにより物件費、比率ともに増加している。</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類似団体と比較しても高い傾向が続いていることから、</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事務事業の見直し等と共に経常的経費の抑制に努める。</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104140</xdr:rowOff>
    </xdr:from>
    <xdr:to>
      <xdr:col>82</xdr:col>
      <xdr:colOff>107950</xdr:colOff>
      <xdr:row>15</xdr:row>
      <xdr:rowOff>155575</xdr:rowOff>
    </xdr:to>
    <xdr:cxnSp macro="">
      <xdr:nvCxnSpPr>
        <xdr:cNvPr id="123" name="直線コネクタ 122"/>
        <xdr:cNvCxnSpPr/>
      </xdr:nvCxnSpPr>
      <xdr:spPr>
        <a:xfrm>
          <a:off x="15671800" y="26758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104140</xdr:rowOff>
    </xdr:from>
    <xdr:to>
      <xdr:col>78</xdr:col>
      <xdr:colOff>69850</xdr:colOff>
      <xdr:row>15</xdr:row>
      <xdr:rowOff>115570</xdr:rowOff>
    </xdr:to>
    <xdr:cxnSp macro="">
      <xdr:nvCxnSpPr>
        <xdr:cNvPr id="126" name="直線コネクタ 125"/>
        <xdr:cNvCxnSpPr/>
      </xdr:nvCxnSpPr>
      <xdr:spPr>
        <a:xfrm flipV="1">
          <a:off x="14782800" y="2675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104140</xdr:rowOff>
    </xdr:from>
    <xdr:to>
      <xdr:col>73</xdr:col>
      <xdr:colOff>180975</xdr:colOff>
      <xdr:row>15</xdr:row>
      <xdr:rowOff>115570</xdr:rowOff>
    </xdr:to>
    <xdr:cxnSp macro="">
      <xdr:nvCxnSpPr>
        <xdr:cNvPr id="129" name="直線コネクタ 128"/>
        <xdr:cNvCxnSpPr/>
      </xdr:nvCxnSpPr>
      <xdr:spPr>
        <a:xfrm>
          <a:off x="13893800" y="2675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81280</xdr:rowOff>
    </xdr:from>
    <xdr:to>
      <xdr:col>69</xdr:col>
      <xdr:colOff>92075</xdr:colOff>
      <xdr:row>15</xdr:row>
      <xdr:rowOff>104140</xdr:rowOff>
    </xdr:to>
    <xdr:cxnSp macro="">
      <xdr:nvCxnSpPr>
        <xdr:cNvPr id="132" name="直線コネクタ 131"/>
        <xdr:cNvCxnSpPr/>
      </xdr:nvCxnSpPr>
      <xdr:spPr>
        <a:xfrm>
          <a:off x="13004800" y="2653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42" name="楕円 141"/>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76852</xdr:rowOff>
    </xdr:from>
    <xdr:ext cx="762000" cy="259045"/>
    <xdr:sp macro="" textlink="">
      <xdr:nvSpPr>
        <xdr:cNvPr id="143" name="物件費該当値テキスト"/>
        <xdr:cNvSpPr txBox="1"/>
      </xdr:nvSpPr>
      <xdr:spPr>
        <a:xfrm>
          <a:off x="165989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53340</xdr:rowOff>
    </xdr:from>
    <xdr:to>
      <xdr:col>78</xdr:col>
      <xdr:colOff>120650</xdr:colOff>
      <xdr:row>15</xdr:row>
      <xdr:rowOff>154940</xdr:rowOff>
    </xdr:to>
    <xdr:sp macro="" textlink="">
      <xdr:nvSpPr>
        <xdr:cNvPr id="144" name="楕円 143"/>
        <xdr:cNvSpPr/>
      </xdr:nvSpPr>
      <xdr:spPr>
        <a:xfrm>
          <a:off x="15621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139717</xdr:rowOff>
    </xdr:from>
    <xdr:ext cx="736600" cy="259045"/>
    <xdr:sp macro="" textlink="">
      <xdr:nvSpPr>
        <xdr:cNvPr id="145" name="テキスト ボックス 144"/>
        <xdr:cNvSpPr txBox="1"/>
      </xdr:nvSpPr>
      <xdr:spPr>
        <a:xfrm>
          <a:off x="15290800" y="271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6" name="楕円 145"/>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151147</xdr:rowOff>
    </xdr:from>
    <xdr:ext cx="762000" cy="259045"/>
    <xdr:sp macro="" textlink="">
      <xdr:nvSpPr>
        <xdr:cNvPr id="147" name="テキスト ボックス 146"/>
        <xdr:cNvSpPr txBox="1"/>
      </xdr:nvSpPr>
      <xdr:spPr>
        <a:xfrm>
          <a:off x="14401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53340</xdr:rowOff>
    </xdr:from>
    <xdr:to>
      <xdr:col>69</xdr:col>
      <xdr:colOff>142875</xdr:colOff>
      <xdr:row>15</xdr:row>
      <xdr:rowOff>154940</xdr:rowOff>
    </xdr:to>
    <xdr:sp macro="" textlink="">
      <xdr:nvSpPr>
        <xdr:cNvPr id="148" name="楕円 147"/>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165117</xdr:rowOff>
    </xdr:from>
    <xdr:ext cx="762000" cy="259045"/>
    <xdr:sp macro="" textlink="">
      <xdr:nvSpPr>
        <xdr:cNvPr id="149" name="テキスト ボックス 148"/>
        <xdr:cNvSpPr txBox="1"/>
      </xdr:nvSpPr>
      <xdr:spPr>
        <a:xfrm>
          <a:off x="13512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50" name="楕円 149"/>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142257</xdr:rowOff>
    </xdr:from>
    <xdr:ext cx="762000" cy="259045"/>
    <xdr:sp macro="" textlink="">
      <xdr:nvSpPr>
        <xdr:cNvPr id="151" name="テキスト ボックス 150"/>
        <xdr:cNvSpPr txBox="1"/>
      </xdr:nvSpPr>
      <xdr:spPr>
        <a:xfrm>
          <a:off x="12623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panose="020B0600070205080204" pitchFamily="50" charset="-128"/>
              <a:ea typeface="ＭＳ Ｐゴシック" panose="020B0600070205080204" pitchFamily="50" charset="-128"/>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臨時特別給付金などが減少し扶助費の経費は減少しているものの経常経費における一般財源の減少から比率は微増しているが類似団体平均は下回っている状態が継続している。</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今後も制度改正に的確に対応し、財政を圧迫することのないよう適正な資格審査等の実施に努める。</a:t>
          </a:r>
        </a:p>
        <a:p>
          <a:pPr rtl="0"/>
          <a:endPar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88900</xdr:rowOff>
    </xdr:to>
    <xdr:cxnSp macro="">
      <xdr:nvCxnSpPr>
        <xdr:cNvPr id="184" name="直線コネクタ 183"/>
        <xdr:cNvCxnSpPr/>
      </xdr:nvCxnSpPr>
      <xdr:spPr>
        <a:xfrm>
          <a:off x="3987800" y="9137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50800</xdr:rowOff>
    </xdr:to>
    <xdr:cxnSp macro="">
      <xdr:nvCxnSpPr>
        <xdr:cNvPr id="187" name="直線コネクタ 186"/>
        <xdr:cNvCxnSpPr/>
      </xdr:nvCxnSpPr>
      <xdr:spPr>
        <a:xfrm>
          <a:off x="3098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165100</xdr:rowOff>
    </xdr:to>
    <xdr:cxnSp macro="">
      <xdr:nvCxnSpPr>
        <xdr:cNvPr id="190" name="直線コネクタ 189"/>
        <xdr:cNvCxnSpPr/>
      </xdr:nvCxnSpPr>
      <xdr:spPr>
        <a:xfrm flipV="1">
          <a:off x="2209800" y="9137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165100</xdr:rowOff>
    </xdr:to>
    <xdr:cxnSp macro="">
      <xdr:nvCxnSpPr>
        <xdr:cNvPr id="193" name="直線コネクタ 192"/>
        <xdr:cNvCxnSpPr/>
      </xdr:nvCxnSpPr>
      <xdr:spPr>
        <a:xfrm>
          <a:off x="1320800" y="9156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54627</xdr:rowOff>
    </xdr:from>
    <xdr:ext cx="762000" cy="259045"/>
    <xdr:sp macro="" textlink="">
      <xdr:nvSpPr>
        <xdr:cNvPr id="204" name="扶助費該当値テキスト"/>
        <xdr:cNvSpPr txBox="1"/>
      </xdr:nvSpPr>
      <xdr:spPr>
        <a:xfrm>
          <a:off x="4914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5" name="楕円 204"/>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6" name="テキスト ボックス 205"/>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7" name="楕円 206"/>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8" name="テキスト ボックス 207"/>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9" name="楕円 208"/>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0" name="テキスト ボックス 209"/>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1" name="楕円 210"/>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2" name="テキスト ボックス 211"/>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類似団体平均と比べ低い水準を維持しており、引き続き公営企業の健全運営に取り組み、普通会計の負担軽減に努める。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24130</xdr:rowOff>
    </xdr:to>
    <xdr:cxnSp macro="">
      <xdr:nvCxnSpPr>
        <xdr:cNvPr id="245" name="直線コネクタ 244"/>
        <xdr:cNvCxnSpPr/>
      </xdr:nvCxnSpPr>
      <xdr:spPr>
        <a:xfrm>
          <a:off x="15671800" y="943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55</xdr:row>
      <xdr:rowOff>1270</xdr:rowOff>
    </xdr:to>
    <xdr:cxnSp macro="">
      <xdr:nvCxnSpPr>
        <xdr:cNvPr id="248" name="直線コネクタ 247"/>
        <xdr:cNvCxnSpPr/>
      </xdr:nvCxnSpPr>
      <xdr:spPr>
        <a:xfrm>
          <a:off x="14782800" y="9354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20320</xdr:rowOff>
    </xdr:from>
    <xdr:to>
      <xdr:col>73</xdr:col>
      <xdr:colOff>180975</xdr:colOff>
      <xdr:row>54</xdr:row>
      <xdr:rowOff>96520</xdr:rowOff>
    </xdr:to>
    <xdr:cxnSp macro="">
      <xdr:nvCxnSpPr>
        <xdr:cNvPr id="251" name="直線コネクタ 250"/>
        <xdr:cNvCxnSpPr/>
      </xdr:nvCxnSpPr>
      <xdr:spPr>
        <a:xfrm>
          <a:off x="13893800" y="927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20320</xdr:rowOff>
    </xdr:from>
    <xdr:to>
      <xdr:col>69</xdr:col>
      <xdr:colOff>92075</xdr:colOff>
      <xdr:row>54</xdr:row>
      <xdr:rowOff>58420</xdr:rowOff>
    </xdr:to>
    <xdr:cxnSp macro="">
      <xdr:nvCxnSpPr>
        <xdr:cNvPr id="254" name="直線コネクタ 253"/>
        <xdr:cNvCxnSpPr/>
      </xdr:nvCxnSpPr>
      <xdr:spPr>
        <a:xfrm flipV="1">
          <a:off x="13004800" y="927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4" name="楕円 263"/>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5"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6" name="楕円 265"/>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7" name="テキスト ボックス 266"/>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68" name="楕円 267"/>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69" name="テキスト ボックス 268"/>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140970</xdr:rowOff>
    </xdr:from>
    <xdr:to>
      <xdr:col>69</xdr:col>
      <xdr:colOff>142875</xdr:colOff>
      <xdr:row>54</xdr:row>
      <xdr:rowOff>71120</xdr:rowOff>
    </xdr:to>
    <xdr:sp macro="" textlink="">
      <xdr:nvSpPr>
        <xdr:cNvPr id="270" name="楕円 269"/>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81297</xdr:rowOff>
    </xdr:from>
    <xdr:ext cx="762000" cy="259045"/>
    <xdr:sp macro="" textlink="">
      <xdr:nvSpPr>
        <xdr:cNvPr id="271" name="テキスト ボックス 270"/>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xdr:rowOff>
    </xdr:from>
    <xdr:to>
      <xdr:col>65</xdr:col>
      <xdr:colOff>53975</xdr:colOff>
      <xdr:row>54</xdr:row>
      <xdr:rowOff>109220</xdr:rowOff>
    </xdr:to>
    <xdr:sp macro="" textlink="">
      <xdr:nvSpPr>
        <xdr:cNvPr id="272" name="楕円 271"/>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119397</xdr:rowOff>
    </xdr:from>
    <xdr:ext cx="762000" cy="259045"/>
    <xdr:sp macro="" textlink="">
      <xdr:nvSpPr>
        <xdr:cNvPr id="273" name="テキスト ボックス 272"/>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合併による効果が生じにくい一部事務組合等に対しても、節減可能な経常費用の洗い出しなどを行い、効率的な行政サービスを一体的に推進するほか、前例踏襲型の運営費補助についても、その有効性などを見極め、今後も圧縮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108712</xdr:rowOff>
    </xdr:to>
    <xdr:cxnSp macro="">
      <xdr:nvCxnSpPr>
        <xdr:cNvPr id="303" name="直線コネクタ 302"/>
        <xdr:cNvCxnSpPr/>
      </xdr:nvCxnSpPr>
      <xdr:spPr>
        <a:xfrm>
          <a:off x="15671800" y="66146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85852</xdr:rowOff>
    </xdr:from>
    <xdr:to>
      <xdr:col>78</xdr:col>
      <xdr:colOff>69850</xdr:colOff>
      <xdr:row>38</xdr:row>
      <xdr:rowOff>99568</xdr:rowOff>
    </xdr:to>
    <xdr:cxnSp macro="">
      <xdr:nvCxnSpPr>
        <xdr:cNvPr id="306" name="直線コネクタ 305"/>
        <xdr:cNvCxnSpPr/>
      </xdr:nvCxnSpPr>
      <xdr:spPr>
        <a:xfrm>
          <a:off x="14782800" y="6600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38</xdr:row>
      <xdr:rowOff>163576</xdr:rowOff>
    </xdr:to>
    <xdr:cxnSp macro="">
      <xdr:nvCxnSpPr>
        <xdr:cNvPr id="309" name="直線コネクタ 308"/>
        <xdr:cNvCxnSpPr/>
      </xdr:nvCxnSpPr>
      <xdr:spPr>
        <a:xfrm flipV="1">
          <a:off x="13893800" y="6600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38</xdr:row>
      <xdr:rowOff>163576</xdr:rowOff>
    </xdr:to>
    <xdr:cxnSp macro="">
      <xdr:nvCxnSpPr>
        <xdr:cNvPr id="312" name="直線コネクタ 311"/>
        <xdr:cNvCxnSpPr/>
      </xdr:nvCxnSpPr>
      <xdr:spPr>
        <a:xfrm>
          <a:off x="13004800" y="66512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2" name="楕円 321"/>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3"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4" name="楕円 323"/>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5" name="テキスト ボックス 324"/>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26" name="楕円 325"/>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27" name="テキスト ボックス 326"/>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28" name="楕円 327"/>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29" name="テキスト ボックス 328"/>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30" name="楕円 329"/>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31" name="テキスト ボックス 330"/>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地方債の元利償還金は町債発行抑制の効果により概ね横ばいで推移し、類似団体を下回った。</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しかし、今後、大型事業及び北海道胆振東部地震復旧事業に係る町債償還の影響も見込まれることから、公債費が占める割合を意識しながら、適正管理に努める。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27939</xdr:rowOff>
    </xdr:to>
    <xdr:cxnSp macro="">
      <xdr:nvCxnSpPr>
        <xdr:cNvPr id="363" name="直線コネクタ 362"/>
        <xdr:cNvCxnSpPr/>
      </xdr:nvCxnSpPr>
      <xdr:spPr>
        <a:xfrm flipV="1">
          <a:off x="3987800" y="13225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115570</xdr:rowOff>
    </xdr:to>
    <xdr:cxnSp macro="">
      <xdr:nvCxnSpPr>
        <xdr:cNvPr id="366" name="直線コネクタ 365"/>
        <xdr:cNvCxnSpPr/>
      </xdr:nvCxnSpPr>
      <xdr:spPr>
        <a:xfrm flipV="1">
          <a:off x="3098800" y="132295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127000</xdr:rowOff>
    </xdr:to>
    <xdr:cxnSp macro="">
      <xdr:nvCxnSpPr>
        <xdr:cNvPr id="369" name="直線コネクタ 368"/>
        <xdr:cNvCxnSpPr/>
      </xdr:nvCxnSpPr>
      <xdr:spPr>
        <a:xfrm flipV="1">
          <a:off x="2209800" y="13317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77</xdr:row>
      <xdr:rowOff>127000</xdr:rowOff>
    </xdr:to>
    <xdr:cxnSp macro="">
      <xdr:nvCxnSpPr>
        <xdr:cNvPr id="372" name="直線コネクタ 371"/>
        <xdr:cNvCxnSpPr/>
      </xdr:nvCxnSpPr>
      <xdr:spPr>
        <a:xfrm>
          <a:off x="1320800" y="1332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2" name="楕円 38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3"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4" name="楕円 383"/>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63516</xdr:rowOff>
    </xdr:from>
    <xdr:ext cx="736600" cy="259045"/>
    <xdr:sp macro="" textlink="">
      <xdr:nvSpPr>
        <xdr:cNvPr id="385" name="テキスト ボックス 384"/>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6" name="楕円 38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8" name="楕円 387"/>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9" name="テキスト ボックス 388"/>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76200</xdr:rowOff>
    </xdr:from>
    <xdr:to>
      <xdr:col>6</xdr:col>
      <xdr:colOff>171450</xdr:colOff>
      <xdr:row>78</xdr:row>
      <xdr:rowOff>6350</xdr:rowOff>
    </xdr:to>
    <xdr:sp macro="" textlink="">
      <xdr:nvSpPr>
        <xdr:cNvPr id="390" name="楕円 389"/>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162577</xdr:rowOff>
    </xdr:from>
    <xdr:ext cx="762000" cy="259045"/>
    <xdr:sp macro="" textlink="">
      <xdr:nvSpPr>
        <xdr:cNvPr id="391" name="テキスト ボックス 390"/>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物件費、補助費等の継続的な増加に伴い、近年比率上昇が顕著になってきている。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今後も中期財政運営指針に基づき、水準維持を念頭に、適正な行政運営に努める。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77</xdr:row>
      <xdr:rowOff>81280</xdr:rowOff>
    </xdr:to>
    <xdr:cxnSp macro="">
      <xdr:nvCxnSpPr>
        <xdr:cNvPr id="424" name="直線コネクタ 423"/>
        <xdr:cNvCxnSpPr/>
      </xdr:nvCxnSpPr>
      <xdr:spPr>
        <a:xfrm>
          <a:off x="15671800" y="132372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35561</xdr:rowOff>
    </xdr:to>
    <xdr:cxnSp macro="">
      <xdr:nvCxnSpPr>
        <xdr:cNvPr id="427" name="直線コネクタ 426"/>
        <xdr:cNvCxnSpPr/>
      </xdr:nvCxnSpPr>
      <xdr:spPr>
        <a:xfrm>
          <a:off x="14782800" y="13225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58420</xdr:rowOff>
    </xdr:to>
    <xdr:cxnSp macro="">
      <xdr:nvCxnSpPr>
        <xdr:cNvPr id="430" name="直線コネクタ 429"/>
        <xdr:cNvCxnSpPr/>
      </xdr:nvCxnSpPr>
      <xdr:spPr>
        <a:xfrm flipV="1">
          <a:off x="13893800" y="13225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58420</xdr:rowOff>
    </xdr:to>
    <xdr:cxnSp macro="">
      <xdr:nvCxnSpPr>
        <xdr:cNvPr id="433" name="直線コネクタ 432"/>
        <xdr:cNvCxnSpPr/>
      </xdr:nvCxnSpPr>
      <xdr:spPr>
        <a:xfrm>
          <a:off x="13004800" y="131953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37" name="テキスト ボックス 436"/>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3" name="楕円 442"/>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4"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156211</xdr:rowOff>
    </xdr:from>
    <xdr:to>
      <xdr:col>78</xdr:col>
      <xdr:colOff>120650</xdr:colOff>
      <xdr:row>77</xdr:row>
      <xdr:rowOff>86361</xdr:rowOff>
    </xdr:to>
    <xdr:sp macro="" textlink="">
      <xdr:nvSpPr>
        <xdr:cNvPr id="445" name="楕円 444"/>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71138</xdr:rowOff>
    </xdr:from>
    <xdr:ext cx="736600" cy="259045"/>
    <xdr:sp macro="" textlink="">
      <xdr:nvSpPr>
        <xdr:cNvPr id="446" name="テキスト ボックス 445"/>
        <xdr:cNvSpPr txBox="1"/>
      </xdr:nvSpPr>
      <xdr:spPr>
        <a:xfrm>
          <a:off x="15290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7" name="楕円 446"/>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8" name="テキスト ボックス 447"/>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xdr:rowOff>
    </xdr:from>
    <xdr:to>
      <xdr:col>69</xdr:col>
      <xdr:colOff>142875</xdr:colOff>
      <xdr:row>77</xdr:row>
      <xdr:rowOff>109220</xdr:rowOff>
    </xdr:to>
    <xdr:sp macro="" textlink="">
      <xdr:nvSpPr>
        <xdr:cNvPr id="449" name="楕円 448"/>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93997</xdr:rowOff>
    </xdr:from>
    <xdr:ext cx="762000" cy="259045"/>
    <xdr:sp macro="" textlink="">
      <xdr:nvSpPr>
        <xdr:cNvPr id="450" name="テキスト ボックス 449"/>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1" name="楕円 450"/>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2" name="テキスト ボックス 451"/>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111362</xdr:rowOff>
    </xdr:from>
    <xdr:to>
      <xdr:col>29</xdr:col>
      <xdr:colOff>127000</xdr:colOff>
      <xdr:row>16</xdr:row>
      <xdr:rowOff>146246</xdr:rowOff>
    </xdr:to>
    <xdr:cxnSp macro="">
      <xdr:nvCxnSpPr>
        <xdr:cNvPr id="48" name="直線コネクタ 47"/>
        <xdr:cNvCxnSpPr/>
      </xdr:nvCxnSpPr>
      <xdr:spPr bwMode="auto">
        <a:xfrm>
          <a:off x="5003800" y="2902187"/>
          <a:ext cx="647700" cy="34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111362</xdr:rowOff>
    </xdr:from>
    <xdr:to>
      <xdr:col>26</xdr:col>
      <xdr:colOff>50800</xdr:colOff>
      <xdr:row>16</xdr:row>
      <xdr:rowOff>116519</xdr:rowOff>
    </xdr:to>
    <xdr:cxnSp macro="">
      <xdr:nvCxnSpPr>
        <xdr:cNvPr id="51" name="直線コネクタ 50"/>
        <xdr:cNvCxnSpPr/>
      </xdr:nvCxnSpPr>
      <xdr:spPr bwMode="auto">
        <a:xfrm flipV="1">
          <a:off x="4305300" y="2902187"/>
          <a:ext cx="698500" cy="5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116519</xdr:rowOff>
    </xdr:from>
    <xdr:to>
      <xdr:col>22</xdr:col>
      <xdr:colOff>114300</xdr:colOff>
      <xdr:row>16</xdr:row>
      <xdr:rowOff>153246</xdr:rowOff>
    </xdr:to>
    <xdr:cxnSp macro="">
      <xdr:nvCxnSpPr>
        <xdr:cNvPr id="54" name="直線コネクタ 53"/>
        <xdr:cNvCxnSpPr/>
      </xdr:nvCxnSpPr>
      <xdr:spPr bwMode="auto">
        <a:xfrm flipV="1">
          <a:off x="3606800" y="2907344"/>
          <a:ext cx="698500" cy="3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153246</xdr:rowOff>
    </xdr:from>
    <xdr:to>
      <xdr:col>18</xdr:col>
      <xdr:colOff>177800</xdr:colOff>
      <xdr:row>16</xdr:row>
      <xdr:rowOff>166258</xdr:rowOff>
    </xdr:to>
    <xdr:cxnSp macro="">
      <xdr:nvCxnSpPr>
        <xdr:cNvPr id="57" name="直線コネクタ 56"/>
        <xdr:cNvCxnSpPr/>
      </xdr:nvCxnSpPr>
      <xdr:spPr bwMode="auto">
        <a:xfrm flipV="1">
          <a:off x="2908300" y="2944071"/>
          <a:ext cx="698500" cy="1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95446</xdr:rowOff>
    </xdr:from>
    <xdr:to>
      <xdr:col>29</xdr:col>
      <xdr:colOff>177800</xdr:colOff>
      <xdr:row>17</xdr:row>
      <xdr:rowOff>25596</xdr:rowOff>
    </xdr:to>
    <xdr:sp macro="" textlink="">
      <xdr:nvSpPr>
        <xdr:cNvPr id="67" name="楕円 66"/>
        <xdr:cNvSpPr/>
      </xdr:nvSpPr>
      <xdr:spPr bwMode="auto">
        <a:xfrm>
          <a:off x="5600700" y="2886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111973</xdr:rowOff>
    </xdr:from>
    <xdr:ext cx="762000" cy="259045"/>
    <xdr:sp macro="" textlink="">
      <xdr:nvSpPr>
        <xdr:cNvPr id="68" name="人口1人当たり決算額の推移該当値テキスト130"/>
        <xdr:cNvSpPr txBox="1"/>
      </xdr:nvSpPr>
      <xdr:spPr>
        <a:xfrm>
          <a:off x="5740400" y="27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60562</xdr:rowOff>
    </xdr:from>
    <xdr:to>
      <xdr:col>26</xdr:col>
      <xdr:colOff>101600</xdr:colOff>
      <xdr:row>16</xdr:row>
      <xdr:rowOff>162162</xdr:rowOff>
    </xdr:to>
    <xdr:sp macro="" textlink="">
      <xdr:nvSpPr>
        <xdr:cNvPr id="69" name="楕円 68"/>
        <xdr:cNvSpPr/>
      </xdr:nvSpPr>
      <xdr:spPr bwMode="auto">
        <a:xfrm>
          <a:off x="4953000" y="285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889</xdr:rowOff>
    </xdr:from>
    <xdr:ext cx="736600" cy="259045"/>
    <xdr:sp macro="" textlink="">
      <xdr:nvSpPr>
        <xdr:cNvPr id="70" name="テキスト ボックス 69"/>
        <xdr:cNvSpPr txBox="1"/>
      </xdr:nvSpPr>
      <xdr:spPr>
        <a:xfrm>
          <a:off x="4622800" y="2620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65719</xdr:rowOff>
    </xdr:from>
    <xdr:to>
      <xdr:col>22</xdr:col>
      <xdr:colOff>165100</xdr:colOff>
      <xdr:row>16</xdr:row>
      <xdr:rowOff>167319</xdr:rowOff>
    </xdr:to>
    <xdr:sp macro="" textlink="">
      <xdr:nvSpPr>
        <xdr:cNvPr id="71" name="楕円 70"/>
        <xdr:cNvSpPr/>
      </xdr:nvSpPr>
      <xdr:spPr bwMode="auto">
        <a:xfrm>
          <a:off x="4254500" y="285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6046</xdr:rowOff>
    </xdr:from>
    <xdr:ext cx="762000" cy="259045"/>
    <xdr:sp macro="" textlink="">
      <xdr:nvSpPr>
        <xdr:cNvPr id="72" name="テキスト ボックス 71"/>
        <xdr:cNvSpPr txBox="1"/>
      </xdr:nvSpPr>
      <xdr:spPr>
        <a:xfrm>
          <a:off x="3924300" y="26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102446</xdr:rowOff>
    </xdr:from>
    <xdr:to>
      <xdr:col>19</xdr:col>
      <xdr:colOff>38100</xdr:colOff>
      <xdr:row>17</xdr:row>
      <xdr:rowOff>32596</xdr:rowOff>
    </xdr:to>
    <xdr:sp macro="" textlink="">
      <xdr:nvSpPr>
        <xdr:cNvPr id="73" name="楕円 72"/>
        <xdr:cNvSpPr/>
      </xdr:nvSpPr>
      <xdr:spPr bwMode="auto">
        <a:xfrm>
          <a:off x="3556000" y="2893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42773</xdr:rowOff>
    </xdr:from>
    <xdr:ext cx="762000" cy="259045"/>
    <xdr:sp macro="" textlink="">
      <xdr:nvSpPr>
        <xdr:cNvPr id="74" name="テキスト ボックス 73"/>
        <xdr:cNvSpPr txBox="1"/>
      </xdr:nvSpPr>
      <xdr:spPr>
        <a:xfrm>
          <a:off x="3225800" y="26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115458</xdr:rowOff>
    </xdr:from>
    <xdr:to>
      <xdr:col>15</xdr:col>
      <xdr:colOff>101600</xdr:colOff>
      <xdr:row>17</xdr:row>
      <xdr:rowOff>45608</xdr:rowOff>
    </xdr:to>
    <xdr:sp macro="" textlink="">
      <xdr:nvSpPr>
        <xdr:cNvPr id="75" name="楕円 74"/>
        <xdr:cNvSpPr/>
      </xdr:nvSpPr>
      <xdr:spPr bwMode="auto">
        <a:xfrm>
          <a:off x="2857500" y="290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55785</xdr:rowOff>
    </xdr:from>
    <xdr:ext cx="762000" cy="259045"/>
    <xdr:sp macro="" textlink="">
      <xdr:nvSpPr>
        <xdr:cNvPr id="76" name="テキスト ボックス 75"/>
        <xdr:cNvSpPr txBox="1"/>
      </xdr:nvSpPr>
      <xdr:spPr>
        <a:xfrm>
          <a:off x="2527300" y="267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122787</xdr:rowOff>
    </xdr:from>
    <xdr:to>
      <xdr:col>29</xdr:col>
      <xdr:colOff>127000</xdr:colOff>
      <xdr:row>35</xdr:row>
      <xdr:rowOff>180166</xdr:rowOff>
    </xdr:to>
    <xdr:cxnSp macro="">
      <xdr:nvCxnSpPr>
        <xdr:cNvPr id="112" name="直線コネクタ 111"/>
        <xdr:cNvCxnSpPr/>
      </xdr:nvCxnSpPr>
      <xdr:spPr bwMode="auto">
        <a:xfrm flipV="1">
          <a:off x="5003800" y="6733137"/>
          <a:ext cx="647700" cy="5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122461</xdr:rowOff>
    </xdr:from>
    <xdr:to>
      <xdr:col>26</xdr:col>
      <xdr:colOff>50800</xdr:colOff>
      <xdr:row>35</xdr:row>
      <xdr:rowOff>180166</xdr:rowOff>
    </xdr:to>
    <xdr:cxnSp macro="">
      <xdr:nvCxnSpPr>
        <xdr:cNvPr id="115" name="直線コネクタ 114"/>
        <xdr:cNvCxnSpPr/>
      </xdr:nvCxnSpPr>
      <xdr:spPr bwMode="auto">
        <a:xfrm>
          <a:off x="4305300" y="6732811"/>
          <a:ext cx="698500" cy="57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66633</xdr:rowOff>
    </xdr:from>
    <xdr:to>
      <xdr:col>22</xdr:col>
      <xdr:colOff>114300</xdr:colOff>
      <xdr:row>35</xdr:row>
      <xdr:rowOff>122461</xdr:rowOff>
    </xdr:to>
    <xdr:cxnSp macro="">
      <xdr:nvCxnSpPr>
        <xdr:cNvPr id="118" name="直線コネクタ 117"/>
        <xdr:cNvCxnSpPr/>
      </xdr:nvCxnSpPr>
      <xdr:spPr bwMode="auto">
        <a:xfrm>
          <a:off x="3606800" y="6676983"/>
          <a:ext cx="698500" cy="55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66633</xdr:rowOff>
    </xdr:from>
    <xdr:to>
      <xdr:col>18</xdr:col>
      <xdr:colOff>177800</xdr:colOff>
      <xdr:row>35</xdr:row>
      <xdr:rowOff>218146</xdr:rowOff>
    </xdr:to>
    <xdr:cxnSp macro="">
      <xdr:nvCxnSpPr>
        <xdr:cNvPr id="121" name="直線コネクタ 120"/>
        <xdr:cNvCxnSpPr/>
      </xdr:nvCxnSpPr>
      <xdr:spPr bwMode="auto">
        <a:xfrm flipV="1">
          <a:off x="2908300" y="6676983"/>
          <a:ext cx="698500" cy="15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71987</xdr:rowOff>
    </xdr:from>
    <xdr:to>
      <xdr:col>29</xdr:col>
      <xdr:colOff>177800</xdr:colOff>
      <xdr:row>35</xdr:row>
      <xdr:rowOff>173587</xdr:rowOff>
    </xdr:to>
    <xdr:sp macro="" textlink="">
      <xdr:nvSpPr>
        <xdr:cNvPr id="131" name="楕円 130"/>
        <xdr:cNvSpPr/>
      </xdr:nvSpPr>
      <xdr:spPr bwMode="auto">
        <a:xfrm>
          <a:off x="5600700" y="668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259964</xdr:rowOff>
    </xdr:from>
    <xdr:ext cx="762000" cy="259045"/>
    <xdr:sp macro="" textlink="">
      <xdr:nvSpPr>
        <xdr:cNvPr id="132" name="人口1人当たり決算額の推移該当値テキスト445"/>
        <xdr:cNvSpPr txBox="1"/>
      </xdr:nvSpPr>
      <xdr:spPr>
        <a:xfrm>
          <a:off x="5740400" y="652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129366</xdr:rowOff>
    </xdr:from>
    <xdr:to>
      <xdr:col>26</xdr:col>
      <xdr:colOff>101600</xdr:colOff>
      <xdr:row>35</xdr:row>
      <xdr:rowOff>230966</xdr:rowOff>
    </xdr:to>
    <xdr:sp macro="" textlink="">
      <xdr:nvSpPr>
        <xdr:cNvPr id="133" name="楕円 132"/>
        <xdr:cNvSpPr/>
      </xdr:nvSpPr>
      <xdr:spPr bwMode="auto">
        <a:xfrm>
          <a:off x="4953000" y="673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241143</xdr:rowOff>
    </xdr:from>
    <xdr:ext cx="736600" cy="259045"/>
    <xdr:sp macro="" textlink="">
      <xdr:nvSpPr>
        <xdr:cNvPr id="134" name="テキスト ボックス 133"/>
        <xdr:cNvSpPr txBox="1"/>
      </xdr:nvSpPr>
      <xdr:spPr>
        <a:xfrm>
          <a:off x="4622800" y="650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71661</xdr:rowOff>
    </xdr:from>
    <xdr:to>
      <xdr:col>22</xdr:col>
      <xdr:colOff>165100</xdr:colOff>
      <xdr:row>35</xdr:row>
      <xdr:rowOff>173261</xdr:rowOff>
    </xdr:to>
    <xdr:sp macro="" textlink="">
      <xdr:nvSpPr>
        <xdr:cNvPr id="135" name="楕円 134"/>
        <xdr:cNvSpPr/>
      </xdr:nvSpPr>
      <xdr:spPr bwMode="auto">
        <a:xfrm>
          <a:off x="4254500" y="668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183438</xdr:rowOff>
    </xdr:from>
    <xdr:ext cx="762000" cy="259045"/>
    <xdr:sp macro="" textlink="">
      <xdr:nvSpPr>
        <xdr:cNvPr id="136" name="テキスト ボックス 135"/>
        <xdr:cNvSpPr txBox="1"/>
      </xdr:nvSpPr>
      <xdr:spPr>
        <a:xfrm>
          <a:off x="3924300" y="645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15833</xdr:rowOff>
    </xdr:from>
    <xdr:to>
      <xdr:col>19</xdr:col>
      <xdr:colOff>38100</xdr:colOff>
      <xdr:row>35</xdr:row>
      <xdr:rowOff>117433</xdr:rowOff>
    </xdr:to>
    <xdr:sp macro="" textlink="">
      <xdr:nvSpPr>
        <xdr:cNvPr id="137" name="楕円 136"/>
        <xdr:cNvSpPr/>
      </xdr:nvSpPr>
      <xdr:spPr bwMode="auto">
        <a:xfrm>
          <a:off x="3556000" y="662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127610</xdr:rowOff>
    </xdr:from>
    <xdr:ext cx="762000" cy="259045"/>
    <xdr:sp macro="" textlink="">
      <xdr:nvSpPr>
        <xdr:cNvPr id="138" name="テキスト ボックス 137"/>
        <xdr:cNvSpPr txBox="1"/>
      </xdr:nvSpPr>
      <xdr:spPr>
        <a:xfrm>
          <a:off x="3225800" y="639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167346</xdr:rowOff>
    </xdr:from>
    <xdr:to>
      <xdr:col>15</xdr:col>
      <xdr:colOff>101600</xdr:colOff>
      <xdr:row>35</xdr:row>
      <xdr:rowOff>268946</xdr:rowOff>
    </xdr:to>
    <xdr:sp macro="" textlink="">
      <xdr:nvSpPr>
        <xdr:cNvPr id="139" name="楕円 138"/>
        <xdr:cNvSpPr/>
      </xdr:nvSpPr>
      <xdr:spPr bwMode="auto">
        <a:xfrm>
          <a:off x="2857500" y="6777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279123</xdr:rowOff>
    </xdr:from>
    <xdr:ext cx="762000" cy="259045"/>
    <xdr:sp macro="" textlink="">
      <xdr:nvSpPr>
        <xdr:cNvPr id="140" name="テキスト ボックス 139"/>
        <xdr:cNvSpPr txBox="1"/>
      </xdr:nvSpPr>
      <xdr:spPr>
        <a:xfrm>
          <a:off x="2527300" y="65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7,488
7,382
711.36
10,072,649
9,799,691
248,837
5,460,600
9,769,292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4597</xdr:rowOff>
    </xdr:from>
    <xdr:to>
      <xdr:col>24</xdr:col>
      <xdr:colOff>63500</xdr:colOff>
      <xdr:row>35</xdr:row>
      <xdr:rowOff>46797</xdr:rowOff>
    </xdr:to>
    <xdr:cxnSp macro="">
      <xdr:nvCxnSpPr>
        <xdr:cNvPr id="57" name="直線コネクタ 56"/>
        <xdr:cNvCxnSpPr/>
      </xdr:nvCxnSpPr>
      <xdr:spPr>
        <a:xfrm>
          <a:off x="3797300" y="6005347"/>
          <a:ext cx="838200" cy="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4597</xdr:rowOff>
    </xdr:from>
    <xdr:to>
      <xdr:col>19</xdr:col>
      <xdr:colOff>177800</xdr:colOff>
      <xdr:row>35</xdr:row>
      <xdr:rowOff>28932</xdr:rowOff>
    </xdr:to>
    <xdr:cxnSp macro="">
      <xdr:nvCxnSpPr>
        <xdr:cNvPr id="60" name="直線コネクタ 59"/>
        <xdr:cNvCxnSpPr/>
      </xdr:nvCxnSpPr>
      <xdr:spPr>
        <a:xfrm flipV="1">
          <a:off x="2908300" y="6005347"/>
          <a:ext cx="889000" cy="2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28932</xdr:rowOff>
    </xdr:from>
    <xdr:to>
      <xdr:col>15</xdr:col>
      <xdr:colOff>50800</xdr:colOff>
      <xdr:row>35</xdr:row>
      <xdr:rowOff>108176</xdr:rowOff>
    </xdr:to>
    <xdr:cxnSp macro="">
      <xdr:nvCxnSpPr>
        <xdr:cNvPr id="63" name="直線コネクタ 62"/>
        <xdr:cNvCxnSpPr/>
      </xdr:nvCxnSpPr>
      <xdr:spPr>
        <a:xfrm flipV="1">
          <a:off x="2019300" y="6029682"/>
          <a:ext cx="889000" cy="7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108176</xdr:rowOff>
    </xdr:from>
    <xdr:to>
      <xdr:col>10</xdr:col>
      <xdr:colOff>114300</xdr:colOff>
      <xdr:row>35</xdr:row>
      <xdr:rowOff>137694</xdr:rowOff>
    </xdr:to>
    <xdr:cxnSp macro="">
      <xdr:nvCxnSpPr>
        <xdr:cNvPr id="66" name="直線コネクタ 65"/>
        <xdr:cNvCxnSpPr/>
      </xdr:nvCxnSpPr>
      <xdr:spPr>
        <a:xfrm flipV="1">
          <a:off x="1130300" y="6108926"/>
          <a:ext cx="889000" cy="2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167447</xdr:rowOff>
    </xdr:from>
    <xdr:to>
      <xdr:col>24</xdr:col>
      <xdr:colOff>114300</xdr:colOff>
      <xdr:row>35</xdr:row>
      <xdr:rowOff>97597</xdr:rowOff>
    </xdr:to>
    <xdr:sp macro="" textlink="">
      <xdr:nvSpPr>
        <xdr:cNvPr id="76" name="楕円 75"/>
        <xdr:cNvSpPr/>
      </xdr:nvSpPr>
      <xdr:spPr>
        <a:xfrm>
          <a:off x="4584700" y="59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18874</xdr:rowOff>
    </xdr:from>
    <xdr:ext cx="599010" cy="259045"/>
    <xdr:sp macro="" textlink="">
      <xdr:nvSpPr>
        <xdr:cNvPr id="77" name="人件費該当値テキスト"/>
        <xdr:cNvSpPr txBox="1"/>
      </xdr:nvSpPr>
      <xdr:spPr>
        <a:xfrm>
          <a:off x="4686300" y="58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125247</xdr:rowOff>
    </xdr:from>
    <xdr:to>
      <xdr:col>20</xdr:col>
      <xdr:colOff>38100</xdr:colOff>
      <xdr:row>35</xdr:row>
      <xdr:rowOff>55397</xdr:rowOff>
    </xdr:to>
    <xdr:sp macro="" textlink="">
      <xdr:nvSpPr>
        <xdr:cNvPr id="78" name="楕円 77"/>
        <xdr:cNvSpPr/>
      </xdr:nvSpPr>
      <xdr:spPr>
        <a:xfrm>
          <a:off x="3746500" y="59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71924</xdr:rowOff>
    </xdr:from>
    <xdr:ext cx="599010" cy="259045"/>
    <xdr:sp macro="" textlink="">
      <xdr:nvSpPr>
        <xdr:cNvPr id="79" name="テキスト ボックス 78"/>
        <xdr:cNvSpPr txBox="1"/>
      </xdr:nvSpPr>
      <xdr:spPr>
        <a:xfrm>
          <a:off x="3497795" y="572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149582</xdr:rowOff>
    </xdr:from>
    <xdr:to>
      <xdr:col>15</xdr:col>
      <xdr:colOff>101600</xdr:colOff>
      <xdr:row>35</xdr:row>
      <xdr:rowOff>79732</xdr:rowOff>
    </xdr:to>
    <xdr:sp macro="" textlink="">
      <xdr:nvSpPr>
        <xdr:cNvPr id="80" name="楕円 79"/>
        <xdr:cNvSpPr/>
      </xdr:nvSpPr>
      <xdr:spPr>
        <a:xfrm>
          <a:off x="2857500" y="59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96259</xdr:rowOff>
    </xdr:from>
    <xdr:ext cx="599010" cy="259045"/>
    <xdr:sp macro="" textlink="">
      <xdr:nvSpPr>
        <xdr:cNvPr id="81" name="テキスト ボックス 80"/>
        <xdr:cNvSpPr txBox="1"/>
      </xdr:nvSpPr>
      <xdr:spPr>
        <a:xfrm>
          <a:off x="2608795" y="575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57376</xdr:rowOff>
    </xdr:from>
    <xdr:to>
      <xdr:col>10</xdr:col>
      <xdr:colOff>165100</xdr:colOff>
      <xdr:row>35</xdr:row>
      <xdr:rowOff>158976</xdr:rowOff>
    </xdr:to>
    <xdr:sp macro="" textlink="">
      <xdr:nvSpPr>
        <xdr:cNvPr id="82" name="楕円 81"/>
        <xdr:cNvSpPr/>
      </xdr:nvSpPr>
      <xdr:spPr>
        <a:xfrm>
          <a:off x="1968500" y="60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4053</xdr:rowOff>
    </xdr:from>
    <xdr:ext cx="599010" cy="259045"/>
    <xdr:sp macro="" textlink="">
      <xdr:nvSpPr>
        <xdr:cNvPr id="83" name="テキスト ボックス 82"/>
        <xdr:cNvSpPr txBox="1"/>
      </xdr:nvSpPr>
      <xdr:spPr>
        <a:xfrm>
          <a:off x="1719795" y="583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86894</xdr:rowOff>
    </xdr:from>
    <xdr:to>
      <xdr:col>6</xdr:col>
      <xdr:colOff>38100</xdr:colOff>
      <xdr:row>36</xdr:row>
      <xdr:rowOff>17044</xdr:rowOff>
    </xdr:to>
    <xdr:sp macro="" textlink="">
      <xdr:nvSpPr>
        <xdr:cNvPr id="84" name="楕円 83"/>
        <xdr:cNvSpPr/>
      </xdr:nvSpPr>
      <xdr:spPr>
        <a:xfrm>
          <a:off x="1079500" y="60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33571</xdr:rowOff>
    </xdr:from>
    <xdr:ext cx="599010" cy="259045"/>
    <xdr:sp macro="" textlink="">
      <xdr:nvSpPr>
        <xdr:cNvPr id="85" name="テキスト ボックス 84"/>
        <xdr:cNvSpPr txBox="1"/>
      </xdr:nvSpPr>
      <xdr:spPr>
        <a:xfrm>
          <a:off x="830795" y="58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121118</xdr:rowOff>
    </xdr:from>
    <xdr:to>
      <xdr:col>24</xdr:col>
      <xdr:colOff>63500</xdr:colOff>
      <xdr:row>58</xdr:row>
      <xdr:rowOff>28917</xdr:rowOff>
    </xdr:to>
    <xdr:cxnSp macro="">
      <xdr:nvCxnSpPr>
        <xdr:cNvPr id="117" name="直線コネクタ 116"/>
        <xdr:cNvCxnSpPr/>
      </xdr:nvCxnSpPr>
      <xdr:spPr>
        <a:xfrm flipV="1">
          <a:off x="3797300" y="9893768"/>
          <a:ext cx="838200" cy="7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28917</xdr:rowOff>
    </xdr:from>
    <xdr:to>
      <xdr:col>19</xdr:col>
      <xdr:colOff>177800</xdr:colOff>
      <xdr:row>58</xdr:row>
      <xdr:rowOff>32379</xdr:rowOff>
    </xdr:to>
    <xdr:cxnSp macro="">
      <xdr:nvCxnSpPr>
        <xdr:cNvPr id="120" name="直線コネクタ 119"/>
        <xdr:cNvCxnSpPr/>
      </xdr:nvCxnSpPr>
      <xdr:spPr>
        <a:xfrm flipV="1">
          <a:off x="2908300" y="9973017"/>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14561</xdr:rowOff>
    </xdr:from>
    <xdr:to>
      <xdr:col>15</xdr:col>
      <xdr:colOff>50800</xdr:colOff>
      <xdr:row>58</xdr:row>
      <xdr:rowOff>32379</xdr:rowOff>
    </xdr:to>
    <xdr:cxnSp macro="">
      <xdr:nvCxnSpPr>
        <xdr:cNvPr id="123" name="直線コネクタ 122"/>
        <xdr:cNvCxnSpPr/>
      </xdr:nvCxnSpPr>
      <xdr:spPr>
        <a:xfrm>
          <a:off x="2019300" y="9787211"/>
          <a:ext cx="889000" cy="1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14561</xdr:rowOff>
    </xdr:from>
    <xdr:to>
      <xdr:col>10</xdr:col>
      <xdr:colOff>114300</xdr:colOff>
      <xdr:row>58</xdr:row>
      <xdr:rowOff>52120</xdr:rowOff>
    </xdr:to>
    <xdr:cxnSp macro="">
      <xdr:nvCxnSpPr>
        <xdr:cNvPr id="126" name="直線コネクタ 125"/>
        <xdr:cNvCxnSpPr/>
      </xdr:nvCxnSpPr>
      <xdr:spPr>
        <a:xfrm flipV="1">
          <a:off x="1130300" y="9787211"/>
          <a:ext cx="889000" cy="20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70318</xdr:rowOff>
    </xdr:from>
    <xdr:to>
      <xdr:col>24</xdr:col>
      <xdr:colOff>114300</xdr:colOff>
      <xdr:row>58</xdr:row>
      <xdr:rowOff>468</xdr:rowOff>
    </xdr:to>
    <xdr:sp macro="" textlink="">
      <xdr:nvSpPr>
        <xdr:cNvPr id="136" name="楕円 135"/>
        <xdr:cNvSpPr/>
      </xdr:nvSpPr>
      <xdr:spPr>
        <a:xfrm>
          <a:off x="4584700" y="98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93195</xdr:rowOff>
    </xdr:from>
    <xdr:ext cx="599010" cy="259045"/>
    <xdr:sp macro="" textlink="">
      <xdr:nvSpPr>
        <xdr:cNvPr id="137" name="物件費該当値テキスト"/>
        <xdr:cNvSpPr txBox="1"/>
      </xdr:nvSpPr>
      <xdr:spPr>
        <a:xfrm>
          <a:off x="4686300" y="969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149567</xdr:rowOff>
    </xdr:from>
    <xdr:to>
      <xdr:col>20</xdr:col>
      <xdr:colOff>38100</xdr:colOff>
      <xdr:row>58</xdr:row>
      <xdr:rowOff>79717</xdr:rowOff>
    </xdr:to>
    <xdr:sp macro="" textlink="">
      <xdr:nvSpPr>
        <xdr:cNvPr id="138" name="楕円 137"/>
        <xdr:cNvSpPr/>
      </xdr:nvSpPr>
      <xdr:spPr>
        <a:xfrm>
          <a:off x="3746500" y="992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96244</xdr:rowOff>
    </xdr:from>
    <xdr:ext cx="599010" cy="259045"/>
    <xdr:sp macro="" textlink="">
      <xdr:nvSpPr>
        <xdr:cNvPr id="139" name="テキスト ボックス 138"/>
        <xdr:cNvSpPr txBox="1"/>
      </xdr:nvSpPr>
      <xdr:spPr>
        <a:xfrm>
          <a:off x="3497795" y="969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153029</xdr:rowOff>
    </xdr:from>
    <xdr:to>
      <xdr:col>15</xdr:col>
      <xdr:colOff>101600</xdr:colOff>
      <xdr:row>58</xdr:row>
      <xdr:rowOff>83179</xdr:rowOff>
    </xdr:to>
    <xdr:sp macro="" textlink="">
      <xdr:nvSpPr>
        <xdr:cNvPr id="140" name="楕円 139"/>
        <xdr:cNvSpPr/>
      </xdr:nvSpPr>
      <xdr:spPr>
        <a:xfrm>
          <a:off x="2857500" y="99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99706</xdr:rowOff>
    </xdr:from>
    <xdr:ext cx="599010" cy="259045"/>
    <xdr:sp macro="" textlink="">
      <xdr:nvSpPr>
        <xdr:cNvPr id="141" name="テキスト ボックス 140"/>
        <xdr:cNvSpPr txBox="1"/>
      </xdr:nvSpPr>
      <xdr:spPr>
        <a:xfrm>
          <a:off x="2608795" y="970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135211</xdr:rowOff>
    </xdr:from>
    <xdr:to>
      <xdr:col>10</xdr:col>
      <xdr:colOff>165100</xdr:colOff>
      <xdr:row>57</xdr:row>
      <xdr:rowOff>65361</xdr:rowOff>
    </xdr:to>
    <xdr:sp macro="" textlink="">
      <xdr:nvSpPr>
        <xdr:cNvPr id="142" name="楕円 141"/>
        <xdr:cNvSpPr/>
      </xdr:nvSpPr>
      <xdr:spPr>
        <a:xfrm>
          <a:off x="1968500" y="97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81888</xdr:rowOff>
    </xdr:from>
    <xdr:ext cx="599010" cy="259045"/>
    <xdr:sp macro="" textlink="">
      <xdr:nvSpPr>
        <xdr:cNvPr id="143" name="テキスト ボックス 142"/>
        <xdr:cNvSpPr txBox="1"/>
      </xdr:nvSpPr>
      <xdr:spPr>
        <a:xfrm>
          <a:off x="1719795" y="951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1320</xdr:rowOff>
    </xdr:from>
    <xdr:to>
      <xdr:col>6</xdr:col>
      <xdr:colOff>38100</xdr:colOff>
      <xdr:row>58</xdr:row>
      <xdr:rowOff>102920</xdr:rowOff>
    </xdr:to>
    <xdr:sp macro="" textlink="">
      <xdr:nvSpPr>
        <xdr:cNvPr id="144" name="楕円 143"/>
        <xdr:cNvSpPr/>
      </xdr:nvSpPr>
      <xdr:spPr>
        <a:xfrm>
          <a:off x="1079500" y="99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119447</xdr:rowOff>
    </xdr:from>
    <xdr:ext cx="599010" cy="259045"/>
    <xdr:sp macro="" textlink="">
      <xdr:nvSpPr>
        <xdr:cNvPr id="145" name="テキスト ボックス 144"/>
        <xdr:cNvSpPr txBox="1"/>
      </xdr:nvSpPr>
      <xdr:spPr>
        <a:xfrm>
          <a:off x="830795" y="972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69158</xdr:rowOff>
    </xdr:from>
    <xdr:to>
      <xdr:col>24</xdr:col>
      <xdr:colOff>63500</xdr:colOff>
      <xdr:row>75</xdr:row>
      <xdr:rowOff>99314</xdr:rowOff>
    </xdr:to>
    <xdr:cxnSp macro="">
      <xdr:nvCxnSpPr>
        <xdr:cNvPr id="174" name="直線コネクタ 173"/>
        <xdr:cNvCxnSpPr/>
      </xdr:nvCxnSpPr>
      <xdr:spPr>
        <a:xfrm>
          <a:off x="3797300" y="12927908"/>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69158</xdr:rowOff>
    </xdr:from>
    <xdr:to>
      <xdr:col>19</xdr:col>
      <xdr:colOff>177800</xdr:colOff>
      <xdr:row>76</xdr:row>
      <xdr:rowOff>86550</xdr:rowOff>
    </xdr:to>
    <xdr:cxnSp macro="">
      <xdr:nvCxnSpPr>
        <xdr:cNvPr id="177" name="直線コネクタ 176"/>
        <xdr:cNvCxnSpPr/>
      </xdr:nvCxnSpPr>
      <xdr:spPr>
        <a:xfrm flipV="1">
          <a:off x="2908300" y="12927908"/>
          <a:ext cx="889000" cy="18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86550</xdr:rowOff>
    </xdr:from>
    <xdr:to>
      <xdr:col>15</xdr:col>
      <xdr:colOff>50800</xdr:colOff>
      <xdr:row>77</xdr:row>
      <xdr:rowOff>11951</xdr:rowOff>
    </xdr:to>
    <xdr:cxnSp macro="">
      <xdr:nvCxnSpPr>
        <xdr:cNvPr id="180" name="直線コネクタ 179"/>
        <xdr:cNvCxnSpPr/>
      </xdr:nvCxnSpPr>
      <xdr:spPr>
        <a:xfrm flipV="1">
          <a:off x="2019300" y="13116750"/>
          <a:ext cx="889000" cy="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147682</xdr:rowOff>
    </xdr:from>
    <xdr:to>
      <xdr:col>10</xdr:col>
      <xdr:colOff>114300</xdr:colOff>
      <xdr:row>77</xdr:row>
      <xdr:rowOff>11951</xdr:rowOff>
    </xdr:to>
    <xdr:cxnSp macro="">
      <xdr:nvCxnSpPr>
        <xdr:cNvPr id="183" name="直線コネクタ 182"/>
        <xdr:cNvCxnSpPr/>
      </xdr:nvCxnSpPr>
      <xdr:spPr>
        <a:xfrm>
          <a:off x="1130300" y="13177882"/>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48514</xdr:rowOff>
    </xdr:from>
    <xdr:to>
      <xdr:col>24</xdr:col>
      <xdr:colOff>114300</xdr:colOff>
      <xdr:row>75</xdr:row>
      <xdr:rowOff>150115</xdr:rowOff>
    </xdr:to>
    <xdr:sp macro="" textlink="">
      <xdr:nvSpPr>
        <xdr:cNvPr id="193" name="楕円 192"/>
        <xdr:cNvSpPr/>
      </xdr:nvSpPr>
      <xdr:spPr>
        <a:xfrm>
          <a:off x="4584700" y="12907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71391</xdr:rowOff>
    </xdr:from>
    <xdr:ext cx="534377" cy="259045"/>
    <xdr:sp macro="" textlink="">
      <xdr:nvSpPr>
        <xdr:cNvPr id="194" name="維持補修費該当値テキスト"/>
        <xdr:cNvSpPr txBox="1"/>
      </xdr:nvSpPr>
      <xdr:spPr>
        <a:xfrm>
          <a:off x="4686300" y="127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18358</xdr:rowOff>
    </xdr:from>
    <xdr:to>
      <xdr:col>20</xdr:col>
      <xdr:colOff>38100</xdr:colOff>
      <xdr:row>75</xdr:row>
      <xdr:rowOff>119958</xdr:rowOff>
    </xdr:to>
    <xdr:sp macro="" textlink="">
      <xdr:nvSpPr>
        <xdr:cNvPr id="195" name="楕円 194"/>
        <xdr:cNvSpPr/>
      </xdr:nvSpPr>
      <xdr:spPr>
        <a:xfrm>
          <a:off x="3746500" y="128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136485</xdr:rowOff>
    </xdr:from>
    <xdr:ext cx="534377" cy="259045"/>
    <xdr:sp macro="" textlink="">
      <xdr:nvSpPr>
        <xdr:cNvPr id="196" name="テキスト ボックス 195"/>
        <xdr:cNvSpPr txBox="1"/>
      </xdr:nvSpPr>
      <xdr:spPr>
        <a:xfrm>
          <a:off x="3530111" y="126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35750</xdr:rowOff>
    </xdr:from>
    <xdr:to>
      <xdr:col>15</xdr:col>
      <xdr:colOff>101600</xdr:colOff>
      <xdr:row>76</xdr:row>
      <xdr:rowOff>137350</xdr:rowOff>
    </xdr:to>
    <xdr:sp macro="" textlink="">
      <xdr:nvSpPr>
        <xdr:cNvPr id="197" name="楕円 196"/>
        <xdr:cNvSpPr/>
      </xdr:nvSpPr>
      <xdr:spPr>
        <a:xfrm>
          <a:off x="2857500" y="130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153878</xdr:rowOff>
    </xdr:from>
    <xdr:ext cx="534377" cy="259045"/>
    <xdr:sp macro="" textlink="">
      <xdr:nvSpPr>
        <xdr:cNvPr id="198" name="テキスト ボックス 197"/>
        <xdr:cNvSpPr txBox="1"/>
      </xdr:nvSpPr>
      <xdr:spPr>
        <a:xfrm>
          <a:off x="2641111" y="1284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132601</xdr:rowOff>
    </xdr:from>
    <xdr:to>
      <xdr:col>10</xdr:col>
      <xdr:colOff>165100</xdr:colOff>
      <xdr:row>77</xdr:row>
      <xdr:rowOff>62751</xdr:rowOff>
    </xdr:to>
    <xdr:sp macro="" textlink="">
      <xdr:nvSpPr>
        <xdr:cNvPr id="199" name="楕円 198"/>
        <xdr:cNvSpPr/>
      </xdr:nvSpPr>
      <xdr:spPr>
        <a:xfrm>
          <a:off x="1968500" y="131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79277</xdr:rowOff>
    </xdr:from>
    <xdr:ext cx="534377" cy="259045"/>
    <xdr:sp macro="" textlink="">
      <xdr:nvSpPr>
        <xdr:cNvPr id="200" name="テキスト ボックス 199"/>
        <xdr:cNvSpPr txBox="1"/>
      </xdr:nvSpPr>
      <xdr:spPr>
        <a:xfrm>
          <a:off x="1752111" y="129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96882</xdr:rowOff>
    </xdr:from>
    <xdr:to>
      <xdr:col>6</xdr:col>
      <xdr:colOff>38100</xdr:colOff>
      <xdr:row>77</xdr:row>
      <xdr:rowOff>27032</xdr:rowOff>
    </xdr:to>
    <xdr:sp macro="" textlink="">
      <xdr:nvSpPr>
        <xdr:cNvPr id="201" name="楕円 200"/>
        <xdr:cNvSpPr/>
      </xdr:nvSpPr>
      <xdr:spPr>
        <a:xfrm>
          <a:off x="1079500" y="131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43559</xdr:rowOff>
    </xdr:from>
    <xdr:ext cx="534377" cy="259045"/>
    <xdr:sp macro="" textlink="">
      <xdr:nvSpPr>
        <xdr:cNvPr id="202" name="テキスト ボックス 201"/>
        <xdr:cNvSpPr txBox="1"/>
      </xdr:nvSpPr>
      <xdr:spPr>
        <a:xfrm>
          <a:off x="863111" y="1290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59733</xdr:rowOff>
    </xdr:from>
    <xdr:to>
      <xdr:col>24</xdr:col>
      <xdr:colOff>63500</xdr:colOff>
      <xdr:row>95</xdr:row>
      <xdr:rowOff>155854</xdr:rowOff>
    </xdr:to>
    <xdr:cxnSp macro="">
      <xdr:nvCxnSpPr>
        <xdr:cNvPr id="234" name="直線コネクタ 233"/>
        <xdr:cNvCxnSpPr/>
      </xdr:nvCxnSpPr>
      <xdr:spPr>
        <a:xfrm>
          <a:off x="3797300" y="16347483"/>
          <a:ext cx="838200" cy="9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59733</xdr:rowOff>
    </xdr:from>
    <xdr:to>
      <xdr:col>19</xdr:col>
      <xdr:colOff>177800</xdr:colOff>
      <xdr:row>97</xdr:row>
      <xdr:rowOff>77716</xdr:rowOff>
    </xdr:to>
    <xdr:cxnSp macro="">
      <xdr:nvCxnSpPr>
        <xdr:cNvPr id="237" name="直線コネクタ 236"/>
        <xdr:cNvCxnSpPr/>
      </xdr:nvCxnSpPr>
      <xdr:spPr>
        <a:xfrm flipV="1">
          <a:off x="2908300" y="16347483"/>
          <a:ext cx="889000" cy="3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77716</xdr:rowOff>
    </xdr:from>
    <xdr:to>
      <xdr:col>15</xdr:col>
      <xdr:colOff>50800</xdr:colOff>
      <xdr:row>97</xdr:row>
      <xdr:rowOff>77781</xdr:rowOff>
    </xdr:to>
    <xdr:cxnSp macro="">
      <xdr:nvCxnSpPr>
        <xdr:cNvPr id="240" name="直線コネクタ 239"/>
        <xdr:cNvCxnSpPr/>
      </xdr:nvCxnSpPr>
      <xdr:spPr>
        <a:xfrm flipV="1">
          <a:off x="2019300" y="1670836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77781</xdr:rowOff>
    </xdr:from>
    <xdr:to>
      <xdr:col>10</xdr:col>
      <xdr:colOff>114300</xdr:colOff>
      <xdr:row>97</xdr:row>
      <xdr:rowOff>119638</xdr:rowOff>
    </xdr:to>
    <xdr:cxnSp macro="">
      <xdr:nvCxnSpPr>
        <xdr:cNvPr id="243" name="直線コネクタ 242"/>
        <xdr:cNvCxnSpPr/>
      </xdr:nvCxnSpPr>
      <xdr:spPr>
        <a:xfrm flipV="1">
          <a:off x="1130300" y="16708431"/>
          <a:ext cx="8890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105054</xdr:rowOff>
    </xdr:from>
    <xdr:to>
      <xdr:col>24</xdr:col>
      <xdr:colOff>114300</xdr:colOff>
      <xdr:row>96</xdr:row>
      <xdr:rowOff>35204</xdr:rowOff>
    </xdr:to>
    <xdr:sp macro="" textlink="">
      <xdr:nvSpPr>
        <xdr:cNvPr id="253" name="楕円 252"/>
        <xdr:cNvSpPr/>
      </xdr:nvSpPr>
      <xdr:spPr>
        <a:xfrm>
          <a:off x="4584700" y="163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83481</xdr:rowOff>
    </xdr:from>
    <xdr:ext cx="534377" cy="259045"/>
    <xdr:sp macro="" textlink="">
      <xdr:nvSpPr>
        <xdr:cNvPr id="254" name="扶助費該当値テキスト"/>
        <xdr:cNvSpPr txBox="1"/>
      </xdr:nvSpPr>
      <xdr:spPr>
        <a:xfrm>
          <a:off x="4686300" y="163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8933</xdr:rowOff>
    </xdr:from>
    <xdr:to>
      <xdr:col>20</xdr:col>
      <xdr:colOff>38100</xdr:colOff>
      <xdr:row>95</xdr:row>
      <xdr:rowOff>110533</xdr:rowOff>
    </xdr:to>
    <xdr:sp macro="" textlink="">
      <xdr:nvSpPr>
        <xdr:cNvPr id="255" name="楕円 254"/>
        <xdr:cNvSpPr/>
      </xdr:nvSpPr>
      <xdr:spPr>
        <a:xfrm>
          <a:off x="3746500" y="162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101660</xdr:rowOff>
    </xdr:from>
    <xdr:ext cx="534377" cy="259045"/>
    <xdr:sp macro="" textlink="">
      <xdr:nvSpPr>
        <xdr:cNvPr id="256" name="テキスト ボックス 255"/>
        <xdr:cNvSpPr txBox="1"/>
      </xdr:nvSpPr>
      <xdr:spPr>
        <a:xfrm>
          <a:off x="3530111" y="1638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26916</xdr:rowOff>
    </xdr:from>
    <xdr:to>
      <xdr:col>15</xdr:col>
      <xdr:colOff>101600</xdr:colOff>
      <xdr:row>97</xdr:row>
      <xdr:rowOff>128516</xdr:rowOff>
    </xdr:to>
    <xdr:sp macro="" textlink="">
      <xdr:nvSpPr>
        <xdr:cNvPr id="257" name="楕円 256"/>
        <xdr:cNvSpPr/>
      </xdr:nvSpPr>
      <xdr:spPr>
        <a:xfrm>
          <a:off x="2857500" y="166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119643</xdr:rowOff>
    </xdr:from>
    <xdr:ext cx="534377" cy="259045"/>
    <xdr:sp macro="" textlink="">
      <xdr:nvSpPr>
        <xdr:cNvPr id="258" name="テキスト ボックス 257"/>
        <xdr:cNvSpPr txBox="1"/>
      </xdr:nvSpPr>
      <xdr:spPr>
        <a:xfrm>
          <a:off x="2641111" y="1675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26981</xdr:rowOff>
    </xdr:from>
    <xdr:to>
      <xdr:col>10</xdr:col>
      <xdr:colOff>165100</xdr:colOff>
      <xdr:row>97</xdr:row>
      <xdr:rowOff>128581</xdr:rowOff>
    </xdr:to>
    <xdr:sp macro="" textlink="">
      <xdr:nvSpPr>
        <xdr:cNvPr id="259" name="楕円 258"/>
        <xdr:cNvSpPr/>
      </xdr:nvSpPr>
      <xdr:spPr>
        <a:xfrm>
          <a:off x="1968500" y="166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119708</xdr:rowOff>
    </xdr:from>
    <xdr:ext cx="534377" cy="259045"/>
    <xdr:sp macro="" textlink="">
      <xdr:nvSpPr>
        <xdr:cNvPr id="260" name="テキスト ボックス 259"/>
        <xdr:cNvSpPr txBox="1"/>
      </xdr:nvSpPr>
      <xdr:spPr>
        <a:xfrm>
          <a:off x="1752111" y="167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68838</xdr:rowOff>
    </xdr:from>
    <xdr:to>
      <xdr:col>6</xdr:col>
      <xdr:colOff>38100</xdr:colOff>
      <xdr:row>97</xdr:row>
      <xdr:rowOff>170438</xdr:rowOff>
    </xdr:to>
    <xdr:sp macro="" textlink="">
      <xdr:nvSpPr>
        <xdr:cNvPr id="261" name="楕円 260"/>
        <xdr:cNvSpPr/>
      </xdr:nvSpPr>
      <xdr:spPr>
        <a:xfrm>
          <a:off x="1079500" y="166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161565</xdr:rowOff>
    </xdr:from>
    <xdr:ext cx="534377" cy="259045"/>
    <xdr:sp macro="" textlink="">
      <xdr:nvSpPr>
        <xdr:cNvPr id="262" name="テキスト ボックス 261"/>
        <xdr:cNvSpPr txBox="1"/>
      </xdr:nvSpPr>
      <xdr:spPr>
        <a:xfrm>
          <a:off x="863111" y="1679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102324</xdr:rowOff>
    </xdr:from>
    <xdr:to>
      <xdr:col>55</xdr:col>
      <xdr:colOff>0</xdr:colOff>
      <xdr:row>34</xdr:row>
      <xdr:rowOff>95114</xdr:rowOff>
    </xdr:to>
    <xdr:cxnSp macro="">
      <xdr:nvCxnSpPr>
        <xdr:cNvPr id="290" name="直線コネクタ 289"/>
        <xdr:cNvCxnSpPr/>
      </xdr:nvCxnSpPr>
      <xdr:spPr>
        <a:xfrm flipV="1">
          <a:off x="9639300" y="5760174"/>
          <a:ext cx="838200" cy="16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37369</xdr:rowOff>
    </xdr:from>
    <xdr:to>
      <xdr:col>50</xdr:col>
      <xdr:colOff>114300</xdr:colOff>
      <xdr:row>34</xdr:row>
      <xdr:rowOff>95114</xdr:rowOff>
    </xdr:to>
    <xdr:cxnSp macro="">
      <xdr:nvCxnSpPr>
        <xdr:cNvPr id="293" name="直線コネクタ 292"/>
        <xdr:cNvCxnSpPr/>
      </xdr:nvCxnSpPr>
      <xdr:spPr>
        <a:xfrm>
          <a:off x="8750300" y="5352319"/>
          <a:ext cx="889000" cy="57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37369</xdr:rowOff>
    </xdr:from>
    <xdr:to>
      <xdr:col>45</xdr:col>
      <xdr:colOff>177800</xdr:colOff>
      <xdr:row>34</xdr:row>
      <xdr:rowOff>78787</xdr:rowOff>
    </xdr:to>
    <xdr:cxnSp macro="">
      <xdr:nvCxnSpPr>
        <xdr:cNvPr id="296" name="直線コネクタ 295"/>
        <xdr:cNvCxnSpPr/>
      </xdr:nvCxnSpPr>
      <xdr:spPr>
        <a:xfrm flipV="1">
          <a:off x="7861300" y="5352319"/>
          <a:ext cx="889000" cy="55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78787</xdr:rowOff>
    </xdr:from>
    <xdr:to>
      <xdr:col>41</xdr:col>
      <xdr:colOff>50800</xdr:colOff>
      <xdr:row>34</xdr:row>
      <xdr:rowOff>125143</xdr:rowOff>
    </xdr:to>
    <xdr:cxnSp macro="">
      <xdr:nvCxnSpPr>
        <xdr:cNvPr id="299" name="直線コネクタ 298"/>
        <xdr:cNvCxnSpPr/>
      </xdr:nvCxnSpPr>
      <xdr:spPr>
        <a:xfrm flipV="1">
          <a:off x="6972300" y="5908087"/>
          <a:ext cx="8890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51524</xdr:rowOff>
    </xdr:from>
    <xdr:to>
      <xdr:col>55</xdr:col>
      <xdr:colOff>50800</xdr:colOff>
      <xdr:row>33</xdr:row>
      <xdr:rowOff>153124</xdr:rowOff>
    </xdr:to>
    <xdr:sp macro="" textlink="">
      <xdr:nvSpPr>
        <xdr:cNvPr id="309" name="楕円 308"/>
        <xdr:cNvSpPr/>
      </xdr:nvSpPr>
      <xdr:spPr>
        <a:xfrm>
          <a:off x="10426700" y="570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74401</xdr:rowOff>
    </xdr:from>
    <xdr:ext cx="599010" cy="259045"/>
    <xdr:sp macro="" textlink="">
      <xdr:nvSpPr>
        <xdr:cNvPr id="310" name="補助費等該当値テキスト"/>
        <xdr:cNvSpPr txBox="1"/>
      </xdr:nvSpPr>
      <xdr:spPr>
        <a:xfrm>
          <a:off x="10528300" y="55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44314</xdr:rowOff>
    </xdr:from>
    <xdr:to>
      <xdr:col>50</xdr:col>
      <xdr:colOff>165100</xdr:colOff>
      <xdr:row>34</xdr:row>
      <xdr:rowOff>145914</xdr:rowOff>
    </xdr:to>
    <xdr:sp macro="" textlink="">
      <xdr:nvSpPr>
        <xdr:cNvPr id="311" name="楕円 310"/>
        <xdr:cNvSpPr/>
      </xdr:nvSpPr>
      <xdr:spPr>
        <a:xfrm>
          <a:off x="9588500" y="58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162441</xdr:rowOff>
    </xdr:from>
    <xdr:ext cx="599010" cy="259045"/>
    <xdr:sp macro="" textlink="">
      <xdr:nvSpPr>
        <xdr:cNvPr id="312" name="テキスト ボックス 311"/>
        <xdr:cNvSpPr txBox="1"/>
      </xdr:nvSpPr>
      <xdr:spPr>
        <a:xfrm>
          <a:off x="9339795" y="564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158019</xdr:rowOff>
    </xdr:from>
    <xdr:to>
      <xdr:col>46</xdr:col>
      <xdr:colOff>38100</xdr:colOff>
      <xdr:row>31</xdr:row>
      <xdr:rowOff>88169</xdr:rowOff>
    </xdr:to>
    <xdr:sp macro="" textlink="">
      <xdr:nvSpPr>
        <xdr:cNvPr id="313" name="楕円 312"/>
        <xdr:cNvSpPr/>
      </xdr:nvSpPr>
      <xdr:spPr>
        <a:xfrm>
          <a:off x="8699500" y="530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104696</xdr:rowOff>
    </xdr:from>
    <xdr:ext cx="599010" cy="259045"/>
    <xdr:sp macro="" textlink="">
      <xdr:nvSpPr>
        <xdr:cNvPr id="314" name="テキスト ボックス 313"/>
        <xdr:cNvSpPr txBox="1"/>
      </xdr:nvSpPr>
      <xdr:spPr>
        <a:xfrm>
          <a:off x="8450795" y="507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27987</xdr:rowOff>
    </xdr:from>
    <xdr:to>
      <xdr:col>41</xdr:col>
      <xdr:colOff>101600</xdr:colOff>
      <xdr:row>34</xdr:row>
      <xdr:rowOff>129587</xdr:rowOff>
    </xdr:to>
    <xdr:sp macro="" textlink="">
      <xdr:nvSpPr>
        <xdr:cNvPr id="315" name="楕円 314"/>
        <xdr:cNvSpPr/>
      </xdr:nvSpPr>
      <xdr:spPr>
        <a:xfrm>
          <a:off x="7810500" y="58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146114</xdr:rowOff>
    </xdr:from>
    <xdr:ext cx="599010" cy="259045"/>
    <xdr:sp macro="" textlink="">
      <xdr:nvSpPr>
        <xdr:cNvPr id="316" name="テキスト ボックス 315"/>
        <xdr:cNvSpPr txBox="1"/>
      </xdr:nvSpPr>
      <xdr:spPr>
        <a:xfrm>
          <a:off x="7561795" y="563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74343</xdr:rowOff>
    </xdr:from>
    <xdr:to>
      <xdr:col>36</xdr:col>
      <xdr:colOff>165100</xdr:colOff>
      <xdr:row>35</xdr:row>
      <xdr:rowOff>4493</xdr:rowOff>
    </xdr:to>
    <xdr:sp macro="" textlink="">
      <xdr:nvSpPr>
        <xdr:cNvPr id="317" name="楕円 316"/>
        <xdr:cNvSpPr/>
      </xdr:nvSpPr>
      <xdr:spPr>
        <a:xfrm>
          <a:off x="6921500" y="59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21020</xdr:rowOff>
    </xdr:from>
    <xdr:ext cx="599010" cy="259045"/>
    <xdr:sp macro="" textlink="">
      <xdr:nvSpPr>
        <xdr:cNvPr id="318" name="テキスト ボックス 317"/>
        <xdr:cNvSpPr txBox="1"/>
      </xdr:nvSpPr>
      <xdr:spPr>
        <a:xfrm>
          <a:off x="6672795" y="567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67874</xdr:rowOff>
    </xdr:from>
    <xdr:to>
      <xdr:col>55</xdr:col>
      <xdr:colOff>0</xdr:colOff>
      <xdr:row>56</xdr:row>
      <xdr:rowOff>22008</xdr:rowOff>
    </xdr:to>
    <xdr:cxnSp macro="">
      <xdr:nvCxnSpPr>
        <xdr:cNvPr id="345" name="直線コネクタ 344"/>
        <xdr:cNvCxnSpPr/>
      </xdr:nvCxnSpPr>
      <xdr:spPr>
        <a:xfrm>
          <a:off x="9639300" y="9497624"/>
          <a:ext cx="838200" cy="1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132995</xdr:rowOff>
    </xdr:from>
    <xdr:to>
      <xdr:col>50</xdr:col>
      <xdr:colOff>114300</xdr:colOff>
      <xdr:row>55</xdr:row>
      <xdr:rowOff>67874</xdr:rowOff>
    </xdr:to>
    <xdr:cxnSp macro="">
      <xdr:nvCxnSpPr>
        <xdr:cNvPr id="348" name="直線コネクタ 347"/>
        <xdr:cNvCxnSpPr/>
      </xdr:nvCxnSpPr>
      <xdr:spPr>
        <a:xfrm>
          <a:off x="8750300" y="9391295"/>
          <a:ext cx="889000" cy="10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56391</xdr:rowOff>
    </xdr:from>
    <xdr:to>
      <xdr:col>45</xdr:col>
      <xdr:colOff>177800</xdr:colOff>
      <xdr:row>54</xdr:row>
      <xdr:rowOff>132995</xdr:rowOff>
    </xdr:to>
    <xdr:cxnSp macro="">
      <xdr:nvCxnSpPr>
        <xdr:cNvPr id="351" name="直線コネクタ 350"/>
        <xdr:cNvCxnSpPr/>
      </xdr:nvCxnSpPr>
      <xdr:spPr>
        <a:xfrm>
          <a:off x="7861300" y="9314691"/>
          <a:ext cx="889000" cy="7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56391</xdr:rowOff>
    </xdr:from>
    <xdr:to>
      <xdr:col>41</xdr:col>
      <xdr:colOff>50800</xdr:colOff>
      <xdr:row>56</xdr:row>
      <xdr:rowOff>91587</xdr:rowOff>
    </xdr:to>
    <xdr:cxnSp macro="">
      <xdr:nvCxnSpPr>
        <xdr:cNvPr id="354" name="直線コネクタ 353"/>
        <xdr:cNvCxnSpPr/>
      </xdr:nvCxnSpPr>
      <xdr:spPr>
        <a:xfrm flipV="1">
          <a:off x="6972300" y="9314691"/>
          <a:ext cx="889000" cy="37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142658</xdr:rowOff>
    </xdr:from>
    <xdr:to>
      <xdr:col>55</xdr:col>
      <xdr:colOff>50800</xdr:colOff>
      <xdr:row>56</xdr:row>
      <xdr:rowOff>72808</xdr:rowOff>
    </xdr:to>
    <xdr:sp macro="" textlink="">
      <xdr:nvSpPr>
        <xdr:cNvPr id="364" name="楕円 363"/>
        <xdr:cNvSpPr/>
      </xdr:nvSpPr>
      <xdr:spPr>
        <a:xfrm>
          <a:off x="10426700" y="95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121085</xdr:rowOff>
    </xdr:from>
    <xdr:ext cx="599010" cy="259045"/>
    <xdr:sp macro="" textlink="">
      <xdr:nvSpPr>
        <xdr:cNvPr id="365" name="普通建設事業費該当値テキスト"/>
        <xdr:cNvSpPr txBox="1"/>
      </xdr:nvSpPr>
      <xdr:spPr>
        <a:xfrm>
          <a:off x="10528300" y="955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17074</xdr:rowOff>
    </xdr:from>
    <xdr:to>
      <xdr:col>50</xdr:col>
      <xdr:colOff>165100</xdr:colOff>
      <xdr:row>55</xdr:row>
      <xdr:rowOff>118674</xdr:rowOff>
    </xdr:to>
    <xdr:sp macro="" textlink="">
      <xdr:nvSpPr>
        <xdr:cNvPr id="366" name="楕円 365"/>
        <xdr:cNvSpPr/>
      </xdr:nvSpPr>
      <xdr:spPr>
        <a:xfrm>
          <a:off x="9588500" y="94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135201</xdr:rowOff>
    </xdr:from>
    <xdr:ext cx="599010" cy="259045"/>
    <xdr:sp macro="" textlink="">
      <xdr:nvSpPr>
        <xdr:cNvPr id="367" name="テキスト ボックス 366"/>
        <xdr:cNvSpPr txBox="1"/>
      </xdr:nvSpPr>
      <xdr:spPr>
        <a:xfrm>
          <a:off x="9339795" y="922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82195</xdr:rowOff>
    </xdr:from>
    <xdr:to>
      <xdr:col>46</xdr:col>
      <xdr:colOff>38100</xdr:colOff>
      <xdr:row>55</xdr:row>
      <xdr:rowOff>12345</xdr:rowOff>
    </xdr:to>
    <xdr:sp macro="" textlink="">
      <xdr:nvSpPr>
        <xdr:cNvPr id="368" name="楕円 367"/>
        <xdr:cNvSpPr/>
      </xdr:nvSpPr>
      <xdr:spPr>
        <a:xfrm>
          <a:off x="8699500" y="93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28872</xdr:rowOff>
    </xdr:from>
    <xdr:ext cx="599010" cy="259045"/>
    <xdr:sp macro="" textlink="">
      <xdr:nvSpPr>
        <xdr:cNvPr id="369" name="テキスト ボックス 368"/>
        <xdr:cNvSpPr txBox="1"/>
      </xdr:nvSpPr>
      <xdr:spPr>
        <a:xfrm>
          <a:off x="8450795" y="911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5591</xdr:rowOff>
    </xdr:from>
    <xdr:to>
      <xdr:col>41</xdr:col>
      <xdr:colOff>101600</xdr:colOff>
      <xdr:row>54</xdr:row>
      <xdr:rowOff>107191</xdr:rowOff>
    </xdr:to>
    <xdr:sp macro="" textlink="">
      <xdr:nvSpPr>
        <xdr:cNvPr id="370" name="楕円 369"/>
        <xdr:cNvSpPr/>
      </xdr:nvSpPr>
      <xdr:spPr>
        <a:xfrm>
          <a:off x="7810500" y="92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123718</xdr:rowOff>
    </xdr:from>
    <xdr:ext cx="599010" cy="259045"/>
    <xdr:sp macro="" textlink="">
      <xdr:nvSpPr>
        <xdr:cNvPr id="371" name="テキスト ボックス 370"/>
        <xdr:cNvSpPr txBox="1"/>
      </xdr:nvSpPr>
      <xdr:spPr>
        <a:xfrm>
          <a:off x="7561795" y="903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40787</xdr:rowOff>
    </xdr:from>
    <xdr:to>
      <xdr:col>36</xdr:col>
      <xdr:colOff>165100</xdr:colOff>
      <xdr:row>56</xdr:row>
      <xdr:rowOff>142387</xdr:rowOff>
    </xdr:to>
    <xdr:sp macro="" textlink="">
      <xdr:nvSpPr>
        <xdr:cNvPr id="372" name="楕円 371"/>
        <xdr:cNvSpPr/>
      </xdr:nvSpPr>
      <xdr:spPr>
        <a:xfrm>
          <a:off x="6921500" y="96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158914</xdr:rowOff>
    </xdr:from>
    <xdr:ext cx="599010" cy="259045"/>
    <xdr:sp macro="" textlink="">
      <xdr:nvSpPr>
        <xdr:cNvPr id="373" name="テキスト ボックス 372"/>
        <xdr:cNvSpPr txBox="1"/>
      </xdr:nvSpPr>
      <xdr:spPr>
        <a:xfrm>
          <a:off x="6672795" y="941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85130</xdr:rowOff>
    </xdr:from>
    <xdr:to>
      <xdr:col>55</xdr:col>
      <xdr:colOff>0</xdr:colOff>
      <xdr:row>76</xdr:row>
      <xdr:rowOff>140588</xdr:rowOff>
    </xdr:to>
    <xdr:cxnSp macro="">
      <xdr:nvCxnSpPr>
        <xdr:cNvPr id="402" name="直線コネクタ 401"/>
        <xdr:cNvCxnSpPr/>
      </xdr:nvCxnSpPr>
      <xdr:spPr>
        <a:xfrm flipV="1">
          <a:off x="9639300" y="13115330"/>
          <a:ext cx="8382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10285</xdr:rowOff>
    </xdr:from>
    <xdr:to>
      <xdr:col>50</xdr:col>
      <xdr:colOff>114300</xdr:colOff>
      <xdr:row>76</xdr:row>
      <xdr:rowOff>140588</xdr:rowOff>
    </xdr:to>
    <xdr:cxnSp macro="">
      <xdr:nvCxnSpPr>
        <xdr:cNvPr id="405" name="直線コネクタ 404"/>
        <xdr:cNvCxnSpPr/>
      </xdr:nvCxnSpPr>
      <xdr:spPr>
        <a:xfrm>
          <a:off x="8750300" y="12869035"/>
          <a:ext cx="889000" cy="30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10285</xdr:rowOff>
    </xdr:from>
    <xdr:to>
      <xdr:col>45</xdr:col>
      <xdr:colOff>177800</xdr:colOff>
      <xdr:row>78</xdr:row>
      <xdr:rowOff>134156</xdr:rowOff>
    </xdr:to>
    <xdr:cxnSp macro="">
      <xdr:nvCxnSpPr>
        <xdr:cNvPr id="408" name="直線コネクタ 407"/>
        <xdr:cNvCxnSpPr/>
      </xdr:nvCxnSpPr>
      <xdr:spPr>
        <a:xfrm flipV="1">
          <a:off x="7861300" y="12869035"/>
          <a:ext cx="889000" cy="6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51719</xdr:rowOff>
    </xdr:from>
    <xdr:to>
      <xdr:col>41</xdr:col>
      <xdr:colOff>50800</xdr:colOff>
      <xdr:row>78</xdr:row>
      <xdr:rowOff>134156</xdr:rowOff>
    </xdr:to>
    <xdr:cxnSp macro="">
      <xdr:nvCxnSpPr>
        <xdr:cNvPr id="411" name="直線コネクタ 410"/>
        <xdr:cNvCxnSpPr/>
      </xdr:nvCxnSpPr>
      <xdr:spPr>
        <a:xfrm>
          <a:off x="6972300" y="13424819"/>
          <a:ext cx="889000" cy="8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34330</xdr:rowOff>
    </xdr:from>
    <xdr:to>
      <xdr:col>55</xdr:col>
      <xdr:colOff>50800</xdr:colOff>
      <xdr:row>76</xdr:row>
      <xdr:rowOff>135930</xdr:rowOff>
    </xdr:to>
    <xdr:sp macro="" textlink="">
      <xdr:nvSpPr>
        <xdr:cNvPr id="421" name="楕円 420"/>
        <xdr:cNvSpPr/>
      </xdr:nvSpPr>
      <xdr:spPr>
        <a:xfrm>
          <a:off x="10426700" y="130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57207</xdr:rowOff>
    </xdr:from>
    <xdr:ext cx="599010" cy="259045"/>
    <xdr:sp macro="" textlink="">
      <xdr:nvSpPr>
        <xdr:cNvPr id="422" name="普通建設事業費 （ うち新規整備　）該当値テキスト"/>
        <xdr:cNvSpPr txBox="1"/>
      </xdr:nvSpPr>
      <xdr:spPr>
        <a:xfrm>
          <a:off x="10528300" y="1291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89788</xdr:rowOff>
    </xdr:from>
    <xdr:to>
      <xdr:col>50</xdr:col>
      <xdr:colOff>165100</xdr:colOff>
      <xdr:row>77</xdr:row>
      <xdr:rowOff>19938</xdr:rowOff>
    </xdr:to>
    <xdr:sp macro="" textlink="">
      <xdr:nvSpPr>
        <xdr:cNvPr id="423" name="楕円 422"/>
        <xdr:cNvSpPr/>
      </xdr:nvSpPr>
      <xdr:spPr>
        <a:xfrm>
          <a:off x="9588500" y="131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36465</xdr:rowOff>
    </xdr:from>
    <xdr:ext cx="599010" cy="259045"/>
    <xdr:sp macro="" textlink="">
      <xdr:nvSpPr>
        <xdr:cNvPr id="424" name="テキスト ボックス 423"/>
        <xdr:cNvSpPr txBox="1"/>
      </xdr:nvSpPr>
      <xdr:spPr>
        <a:xfrm>
          <a:off x="9339795" y="1289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130935</xdr:rowOff>
    </xdr:from>
    <xdr:to>
      <xdr:col>46</xdr:col>
      <xdr:colOff>38100</xdr:colOff>
      <xdr:row>75</xdr:row>
      <xdr:rowOff>61085</xdr:rowOff>
    </xdr:to>
    <xdr:sp macro="" textlink="">
      <xdr:nvSpPr>
        <xdr:cNvPr id="425" name="楕円 424"/>
        <xdr:cNvSpPr/>
      </xdr:nvSpPr>
      <xdr:spPr>
        <a:xfrm>
          <a:off x="8699500" y="128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77612</xdr:rowOff>
    </xdr:from>
    <xdr:ext cx="599010" cy="259045"/>
    <xdr:sp macro="" textlink="">
      <xdr:nvSpPr>
        <xdr:cNvPr id="426" name="テキスト ボックス 425"/>
        <xdr:cNvSpPr txBox="1"/>
      </xdr:nvSpPr>
      <xdr:spPr>
        <a:xfrm>
          <a:off x="8450795" y="1259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83356</xdr:rowOff>
    </xdr:from>
    <xdr:to>
      <xdr:col>41</xdr:col>
      <xdr:colOff>101600</xdr:colOff>
      <xdr:row>79</xdr:row>
      <xdr:rowOff>13506</xdr:rowOff>
    </xdr:to>
    <xdr:sp macro="" textlink="">
      <xdr:nvSpPr>
        <xdr:cNvPr id="427" name="楕円 426"/>
        <xdr:cNvSpPr/>
      </xdr:nvSpPr>
      <xdr:spPr>
        <a:xfrm>
          <a:off x="7810500" y="134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4633</xdr:rowOff>
    </xdr:from>
    <xdr:ext cx="534377" cy="259045"/>
    <xdr:sp macro="" textlink="">
      <xdr:nvSpPr>
        <xdr:cNvPr id="428" name="テキスト ボックス 427"/>
        <xdr:cNvSpPr txBox="1"/>
      </xdr:nvSpPr>
      <xdr:spPr>
        <a:xfrm>
          <a:off x="7594111" y="135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919</xdr:rowOff>
    </xdr:from>
    <xdr:to>
      <xdr:col>36</xdr:col>
      <xdr:colOff>165100</xdr:colOff>
      <xdr:row>78</xdr:row>
      <xdr:rowOff>102519</xdr:rowOff>
    </xdr:to>
    <xdr:sp macro="" textlink="">
      <xdr:nvSpPr>
        <xdr:cNvPr id="429" name="楕円 428"/>
        <xdr:cNvSpPr/>
      </xdr:nvSpPr>
      <xdr:spPr>
        <a:xfrm>
          <a:off x="6921500" y="133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119046</xdr:rowOff>
    </xdr:from>
    <xdr:ext cx="534377" cy="259045"/>
    <xdr:sp macro="" textlink="">
      <xdr:nvSpPr>
        <xdr:cNvPr id="430" name="テキスト ボックス 429"/>
        <xdr:cNvSpPr txBox="1"/>
      </xdr:nvSpPr>
      <xdr:spPr>
        <a:xfrm>
          <a:off x="6705111" y="1314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146036</xdr:rowOff>
    </xdr:from>
    <xdr:to>
      <xdr:col>55</xdr:col>
      <xdr:colOff>0</xdr:colOff>
      <xdr:row>98</xdr:row>
      <xdr:rowOff>2725</xdr:rowOff>
    </xdr:to>
    <xdr:cxnSp macro="">
      <xdr:nvCxnSpPr>
        <xdr:cNvPr id="457" name="直線コネクタ 456"/>
        <xdr:cNvCxnSpPr/>
      </xdr:nvCxnSpPr>
      <xdr:spPr>
        <a:xfrm flipV="1">
          <a:off x="9639300" y="16776686"/>
          <a:ext cx="838200" cy="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81992</xdr:rowOff>
    </xdr:from>
    <xdr:to>
      <xdr:col>50</xdr:col>
      <xdr:colOff>114300</xdr:colOff>
      <xdr:row>98</xdr:row>
      <xdr:rowOff>2725</xdr:rowOff>
    </xdr:to>
    <xdr:cxnSp macro="">
      <xdr:nvCxnSpPr>
        <xdr:cNvPr id="460" name="直線コネクタ 459"/>
        <xdr:cNvCxnSpPr/>
      </xdr:nvCxnSpPr>
      <xdr:spPr>
        <a:xfrm>
          <a:off x="8750300" y="16712642"/>
          <a:ext cx="889000" cy="9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81992</xdr:rowOff>
    </xdr:from>
    <xdr:to>
      <xdr:col>45</xdr:col>
      <xdr:colOff>177800</xdr:colOff>
      <xdr:row>98</xdr:row>
      <xdr:rowOff>17109</xdr:rowOff>
    </xdr:to>
    <xdr:cxnSp macro="">
      <xdr:nvCxnSpPr>
        <xdr:cNvPr id="463" name="直線コネクタ 462"/>
        <xdr:cNvCxnSpPr/>
      </xdr:nvCxnSpPr>
      <xdr:spPr>
        <a:xfrm flipV="1">
          <a:off x="7861300" y="16712642"/>
          <a:ext cx="889000" cy="10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25733</xdr:rowOff>
    </xdr:from>
    <xdr:to>
      <xdr:col>41</xdr:col>
      <xdr:colOff>50800</xdr:colOff>
      <xdr:row>98</xdr:row>
      <xdr:rowOff>17109</xdr:rowOff>
    </xdr:to>
    <xdr:cxnSp macro="">
      <xdr:nvCxnSpPr>
        <xdr:cNvPr id="466" name="直線コネクタ 465"/>
        <xdr:cNvCxnSpPr/>
      </xdr:nvCxnSpPr>
      <xdr:spPr>
        <a:xfrm>
          <a:off x="6972300" y="16656383"/>
          <a:ext cx="889000" cy="1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95236</xdr:rowOff>
    </xdr:from>
    <xdr:to>
      <xdr:col>55</xdr:col>
      <xdr:colOff>50800</xdr:colOff>
      <xdr:row>98</xdr:row>
      <xdr:rowOff>25386</xdr:rowOff>
    </xdr:to>
    <xdr:sp macro="" textlink="">
      <xdr:nvSpPr>
        <xdr:cNvPr id="476" name="楕円 475"/>
        <xdr:cNvSpPr/>
      </xdr:nvSpPr>
      <xdr:spPr>
        <a:xfrm>
          <a:off x="10426700" y="16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73663</xdr:rowOff>
    </xdr:from>
    <xdr:ext cx="534377" cy="259045"/>
    <xdr:sp macro="" textlink="">
      <xdr:nvSpPr>
        <xdr:cNvPr id="477" name="普通建設事業費 （ うち更新整備　）該当値テキスト"/>
        <xdr:cNvSpPr txBox="1"/>
      </xdr:nvSpPr>
      <xdr:spPr>
        <a:xfrm>
          <a:off x="10528300" y="167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123375</xdr:rowOff>
    </xdr:from>
    <xdr:to>
      <xdr:col>50</xdr:col>
      <xdr:colOff>165100</xdr:colOff>
      <xdr:row>98</xdr:row>
      <xdr:rowOff>53525</xdr:rowOff>
    </xdr:to>
    <xdr:sp macro="" textlink="">
      <xdr:nvSpPr>
        <xdr:cNvPr id="478" name="楕円 477"/>
        <xdr:cNvSpPr/>
      </xdr:nvSpPr>
      <xdr:spPr>
        <a:xfrm>
          <a:off x="9588500" y="167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44652</xdr:rowOff>
    </xdr:from>
    <xdr:ext cx="534377" cy="259045"/>
    <xdr:sp macro="" textlink="">
      <xdr:nvSpPr>
        <xdr:cNvPr id="479" name="テキスト ボックス 478"/>
        <xdr:cNvSpPr txBox="1"/>
      </xdr:nvSpPr>
      <xdr:spPr>
        <a:xfrm>
          <a:off x="9372111" y="168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31192</xdr:rowOff>
    </xdr:from>
    <xdr:to>
      <xdr:col>46</xdr:col>
      <xdr:colOff>38100</xdr:colOff>
      <xdr:row>97</xdr:row>
      <xdr:rowOff>132792</xdr:rowOff>
    </xdr:to>
    <xdr:sp macro="" textlink="">
      <xdr:nvSpPr>
        <xdr:cNvPr id="480" name="楕円 479"/>
        <xdr:cNvSpPr/>
      </xdr:nvSpPr>
      <xdr:spPr>
        <a:xfrm>
          <a:off x="8699500" y="166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123919</xdr:rowOff>
    </xdr:from>
    <xdr:ext cx="599010" cy="259045"/>
    <xdr:sp macro="" textlink="">
      <xdr:nvSpPr>
        <xdr:cNvPr id="481" name="テキスト ボックス 480"/>
        <xdr:cNvSpPr txBox="1"/>
      </xdr:nvSpPr>
      <xdr:spPr>
        <a:xfrm>
          <a:off x="8450795" y="1675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137759</xdr:rowOff>
    </xdr:from>
    <xdr:to>
      <xdr:col>41</xdr:col>
      <xdr:colOff>101600</xdr:colOff>
      <xdr:row>98</xdr:row>
      <xdr:rowOff>67909</xdr:rowOff>
    </xdr:to>
    <xdr:sp macro="" textlink="">
      <xdr:nvSpPr>
        <xdr:cNvPr id="482" name="楕円 481"/>
        <xdr:cNvSpPr/>
      </xdr:nvSpPr>
      <xdr:spPr>
        <a:xfrm>
          <a:off x="7810500" y="167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59036</xdr:rowOff>
    </xdr:from>
    <xdr:ext cx="534377" cy="259045"/>
    <xdr:sp macro="" textlink="">
      <xdr:nvSpPr>
        <xdr:cNvPr id="483" name="テキスト ボックス 482"/>
        <xdr:cNvSpPr txBox="1"/>
      </xdr:nvSpPr>
      <xdr:spPr>
        <a:xfrm>
          <a:off x="7594111" y="168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146383</xdr:rowOff>
    </xdr:from>
    <xdr:to>
      <xdr:col>36</xdr:col>
      <xdr:colOff>165100</xdr:colOff>
      <xdr:row>97</xdr:row>
      <xdr:rowOff>76533</xdr:rowOff>
    </xdr:to>
    <xdr:sp macro="" textlink="">
      <xdr:nvSpPr>
        <xdr:cNvPr id="484" name="楕円 483"/>
        <xdr:cNvSpPr/>
      </xdr:nvSpPr>
      <xdr:spPr>
        <a:xfrm>
          <a:off x="6921500" y="166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93060</xdr:rowOff>
    </xdr:from>
    <xdr:ext cx="599010" cy="259045"/>
    <xdr:sp macro="" textlink="">
      <xdr:nvSpPr>
        <xdr:cNvPr id="485" name="テキスト ボックス 484"/>
        <xdr:cNvSpPr txBox="1"/>
      </xdr:nvSpPr>
      <xdr:spPr>
        <a:xfrm>
          <a:off x="6672795" y="1638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92814</xdr:rowOff>
    </xdr:from>
    <xdr:to>
      <xdr:col>85</xdr:col>
      <xdr:colOff>126364</xdr:colOff>
      <xdr:row>38</xdr:row>
      <xdr:rowOff>139700</xdr:rowOff>
    </xdr:to>
    <xdr:cxnSp macro="">
      <xdr:nvCxnSpPr>
        <xdr:cNvPr id="507" name="直線コネクタ 506"/>
        <xdr:cNvCxnSpPr/>
      </xdr:nvCxnSpPr>
      <xdr:spPr>
        <a:xfrm flipV="1">
          <a:off x="16317595" y="6093564"/>
          <a:ext cx="1269" cy="56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39491</xdr:rowOff>
    </xdr:from>
    <xdr:ext cx="599010" cy="259045"/>
    <xdr:sp macro="" textlink="">
      <xdr:nvSpPr>
        <xdr:cNvPr id="510" name="災害復旧事業費最大値テキスト"/>
        <xdr:cNvSpPr txBox="1"/>
      </xdr:nvSpPr>
      <xdr:spPr>
        <a:xfrm>
          <a:off x="16370300" y="58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92814</xdr:rowOff>
    </xdr:from>
    <xdr:to>
      <xdr:col>86</xdr:col>
      <xdr:colOff>25400</xdr:colOff>
      <xdr:row>35</xdr:row>
      <xdr:rowOff>92814</xdr:rowOff>
    </xdr:to>
    <xdr:cxnSp macro="">
      <xdr:nvCxnSpPr>
        <xdr:cNvPr id="511" name="直線コネクタ 510"/>
        <xdr:cNvCxnSpPr/>
      </xdr:nvCxnSpPr>
      <xdr:spPr>
        <a:xfrm>
          <a:off x="16230600" y="6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24554</xdr:rowOff>
    </xdr:from>
    <xdr:to>
      <xdr:col>85</xdr:col>
      <xdr:colOff>127000</xdr:colOff>
      <xdr:row>38</xdr:row>
      <xdr:rowOff>58720</xdr:rowOff>
    </xdr:to>
    <xdr:cxnSp macro="">
      <xdr:nvCxnSpPr>
        <xdr:cNvPr id="512" name="直線コネクタ 511"/>
        <xdr:cNvCxnSpPr/>
      </xdr:nvCxnSpPr>
      <xdr:spPr>
        <a:xfrm flipV="1">
          <a:off x="15481300" y="6539654"/>
          <a:ext cx="838200" cy="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480</xdr:rowOff>
    </xdr:from>
    <xdr:ext cx="534377" cy="259045"/>
    <xdr:sp macro="" textlink="">
      <xdr:nvSpPr>
        <xdr:cNvPr id="513" name="災害復旧事業費平均値テキスト"/>
        <xdr:cNvSpPr txBox="1"/>
      </xdr:nvSpPr>
      <xdr:spPr>
        <a:xfrm>
          <a:off x="16370300" y="651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22053</xdr:rowOff>
    </xdr:from>
    <xdr:to>
      <xdr:col>85</xdr:col>
      <xdr:colOff>177800</xdr:colOff>
      <xdr:row>38</xdr:row>
      <xdr:rowOff>123653</xdr:rowOff>
    </xdr:to>
    <xdr:sp macro="" textlink="">
      <xdr:nvSpPr>
        <xdr:cNvPr id="514" name="フローチャート: 判断 513"/>
        <xdr:cNvSpPr/>
      </xdr:nvSpPr>
      <xdr:spPr>
        <a:xfrm>
          <a:off x="16268700" y="653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1054</xdr:rowOff>
    </xdr:from>
    <xdr:to>
      <xdr:col>81</xdr:col>
      <xdr:colOff>50800</xdr:colOff>
      <xdr:row>38</xdr:row>
      <xdr:rowOff>58720</xdr:rowOff>
    </xdr:to>
    <xdr:cxnSp macro="">
      <xdr:nvCxnSpPr>
        <xdr:cNvPr id="515" name="直線コネクタ 514"/>
        <xdr:cNvCxnSpPr/>
      </xdr:nvCxnSpPr>
      <xdr:spPr>
        <a:xfrm>
          <a:off x="14592300" y="6173254"/>
          <a:ext cx="889000" cy="40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26515</xdr:rowOff>
    </xdr:from>
    <xdr:to>
      <xdr:col>81</xdr:col>
      <xdr:colOff>101600</xdr:colOff>
      <xdr:row>38</xdr:row>
      <xdr:rowOff>128115</xdr:rowOff>
    </xdr:to>
    <xdr:sp macro="" textlink="">
      <xdr:nvSpPr>
        <xdr:cNvPr id="516" name="フローチャート: 判断 515"/>
        <xdr:cNvSpPr/>
      </xdr:nvSpPr>
      <xdr:spPr>
        <a:xfrm>
          <a:off x="15430500" y="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119242</xdr:rowOff>
    </xdr:from>
    <xdr:ext cx="534377" cy="259045"/>
    <xdr:sp macro="" textlink="">
      <xdr:nvSpPr>
        <xdr:cNvPr id="517" name="テキスト ボックス 516"/>
        <xdr:cNvSpPr txBox="1"/>
      </xdr:nvSpPr>
      <xdr:spPr>
        <a:xfrm>
          <a:off x="15214111" y="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13362</xdr:rowOff>
    </xdr:from>
    <xdr:to>
      <xdr:col>76</xdr:col>
      <xdr:colOff>114300</xdr:colOff>
      <xdr:row>36</xdr:row>
      <xdr:rowOff>1054</xdr:rowOff>
    </xdr:to>
    <xdr:cxnSp macro="">
      <xdr:nvCxnSpPr>
        <xdr:cNvPr id="518" name="直線コネクタ 517"/>
        <xdr:cNvCxnSpPr/>
      </xdr:nvCxnSpPr>
      <xdr:spPr>
        <a:xfrm>
          <a:off x="13703300" y="5499762"/>
          <a:ext cx="889000" cy="6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4775</xdr:rowOff>
    </xdr:from>
    <xdr:to>
      <xdr:col>76</xdr:col>
      <xdr:colOff>165100</xdr:colOff>
      <xdr:row>38</xdr:row>
      <xdr:rowOff>106375</xdr:rowOff>
    </xdr:to>
    <xdr:sp macro="" textlink="">
      <xdr:nvSpPr>
        <xdr:cNvPr id="519" name="フローチャート: 判断 518"/>
        <xdr:cNvSpPr/>
      </xdr:nvSpPr>
      <xdr:spPr>
        <a:xfrm>
          <a:off x="14541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97502</xdr:rowOff>
    </xdr:from>
    <xdr:ext cx="534377" cy="259045"/>
    <xdr:sp macro="" textlink="">
      <xdr:nvSpPr>
        <xdr:cNvPr id="520" name="テキスト ボックス 519"/>
        <xdr:cNvSpPr txBox="1"/>
      </xdr:nvSpPr>
      <xdr:spPr>
        <a:xfrm>
          <a:off x="14325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13362</xdr:rowOff>
    </xdr:from>
    <xdr:to>
      <xdr:col>71</xdr:col>
      <xdr:colOff>177800</xdr:colOff>
      <xdr:row>37</xdr:row>
      <xdr:rowOff>12905</xdr:rowOff>
    </xdr:to>
    <xdr:cxnSp macro="">
      <xdr:nvCxnSpPr>
        <xdr:cNvPr id="521" name="直線コネクタ 520"/>
        <xdr:cNvCxnSpPr/>
      </xdr:nvCxnSpPr>
      <xdr:spPr>
        <a:xfrm flipV="1">
          <a:off x="12814300" y="5499762"/>
          <a:ext cx="889000" cy="8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13498</xdr:rowOff>
    </xdr:from>
    <xdr:to>
      <xdr:col>72</xdr:col>
      <xdr:colOff>38100</xdr:colOff>
      <xdr:row>38</xdr:row>
      <xdr:rowOff>115098</xdr:rowOff>
    </xdr:to>
    <xdr:sp macro="" textlink="">
      <xdr:nvSpPr>
        <xdr:cNvPr id="522" name="フローチャート: 判断 521"/>
        <xdr:cNvSpPr/>
      </xdr:nvSpPr>
      <xdr:spPr>
        <a:xfrm>
          <a:off x="13652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106225</xdr:rowOff>
    </xdr:from>
    <xdr:ext cx="534377" cy="259045"/>
    <xdr:sp macro="" textlink="">
      <xdr:nvSpPr>
        <xdr:cNvPr id="523" name="テキスト ボックス 522"/>
        <xdr:cNvSpPr txBox="1"/>
      </xdr:nvSpPr>
      <xdr:spPr>
        <a:xfrm>
          <a:off x="13436111" y="66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16215</xdr:rowOff>
    </xdr:from>
    <xdr:to>
      <xdr:col>67</xdr:col>
      <xdr:colOff>101600</xdr:colOff>
      <xdr:row>38</xdr:row>
      <xdr:rowOff>117815</xdr:rowOff>
    </xdr:to>
    <xdr:sp macro="" textlink="">
      <xdr:nvSpPr>
        <xdr:cNvPr id="524" name="フローチャート: 判断 523"/>
        <xdr:cNvSpPr/>
      </xdr:nvSpPr>
      <xdr:spPr>
        <a:xfrm>
          <a:off x="12763500" y="65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108942</xdr:rowOff>
    </xdr:from>
    <xdr:ext cx="534377" cy="259045"/>
    <xdr:sp macro="" textlink="">
      <xdr:nvSpPr>
        <xdr:cNvPr id="525" name="テキスト ボックス 524"/>
        <xdr:cNvSpPr txBox="1"/>
      </xdr:nvSpPr>
      <xdr:spPr>
        <a:xfrm>
          <a:off x="12547111" y="662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145204</xdr:rowOff>
    </xdr:from>
    <xdr:to>
      <xdr:col>85</xdr:col>
      <xdr:colOff>177800</xdr:colOff>
      <xdr:row>38</xdr:row>
      <xdr:rowOff>75354</xdr:rowOff>
    </xdr:to>
    <xdr:sp macro="" textlink="">
      <xdr:nvSpPr>
        <xdr:cNvPr id="531" name="楕円 530"/>
        <xdr:cNvSpPr/>
      </xdr:nvSpPr>
      <xdr:spPr>
        <a:xfrm>
          <a:off x="16268700" y="64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104581</xdr:rowOff>
    </xdr:from>
    <xdr:ext cx="534377" cy="259045"/>
    <xdr:sp macro="" textlink="">
      <xdr:nvSpPr>
        <xdr:cNvPr id="532" name="災害復旧事業費該当値テキスト"/>
        <xdr:cNvSpPr txBox="1"/>
      </xdr:nvSpPr>
      <xdr:spPr>
        <a:xfrm>
          <a:off x="16370300" y="62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7920</xdr:rowOff>
    </xdr:from>
    <xdr:to>
      <xdr:col>81</xdr:col>
      <xdr:colOff>101600</xdr:colOff>
      <xdr:row>38</xdr:row>
      <xdr:rowOff>109520</xdr:rowOff>
    </xdr:to>
    <xdr:sp macro="" textlink="">
      <xdr:nvSpPr>
        <xdr:cNvPr id="533" name="楕円 532"/>
        <xdr:cNvSpPr/>
      </xdr:nvSpPr>
      <xdr:spPr>
        <a:xfrm>
          <a:off x="15430500" y="65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126048</xdr:rowOff>
    </xdr:from>
    <xdr:ext cx="534377" cy="259045"/>
    <xdr:sp macro="" textlink="">
      <xdr:nvSpPr>
        <xdr:cNvPr id="534" name="テキスト ボックス 533"/>
        <xdr:cNvSpPr txBox="1"/>
      </xdr:nvSpPr>
      <xdr:spPr>
        <a:xfrm>
          <a:off x="15214111" y="629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121704</xdr:rowOff>
    </xdr:from>
    <xdr:to>
      <xdr:col>76</xdr:col>
      <xdr:colOff>165100</xdr:colOff>
      <xdr:row>36</xdr:row>
      <xdr:rowOff>51854</xdr:rowOff>
    </xdr:to>
    <xdr:sp macro="" textlink="">
      <xdr:nvSpPr>
        <xdr:cNvPr id="535" name="楕円 534"/>
        <xdr:cNvSpPr/>
      </xdr:nvSpPr>
      <xdr:spPr>
        <a:xfrm>
          <a:off x="14541500" y="61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68381</xdr:rowOff>
    </xdr:from>
    <xdr:ext cx="599010" cy="259045"/>
    <xdr:sp macro="" textlink="">
      <xdr:nvSpPr>
        <xdr:cNvPr id="536" name="テキスト ボックス 535"/>
        <xdr:cNvSpPr txBox="1"/>
      </xdr:nvSpPr>
      <xdr:spPr>
        <a:xfrm>
          <a:off x="14292795" y="589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134012</xdr:rowOff>
    </xdr:from>
    <xdr:to>
      <xdr:col>72</xdr:col>
      <xdr:colOff>38100</xdr:colOff>
      <xdr:row>32</xdr:row>
      <xdr:rowOff>64162</xdr:rowOff>
    </xdr:to>
    <xdr:sp macro="" textlink="">
      <xdr:nvSpPr>
        <xdr:cNvPr id="537" name="楕円 536"/>
        <xdr:cNvSpPr/>
      </xdr:nvSpPr>
      <xdr:spPr>
        <a:xfrm>
          <a:off x="13652500" y="54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80689</xdr:rowOff>
    </xdr:from>
    <xdr:ext cx="599010" cy="259045"/>
    <xdr:sp macro="" textlink="">
      <xdr:nvSpPr>
        <xdr:cNvPr id="538" name="テキスト ボックス 537"/>
        <xdr:cNvSpPr txBox="1"/>
      </xdr:nvSpPr>
      <xdr:spPr>
        <a:xfrm>
          <a:off x="13403795" y="522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133555</xdr:rowOff>
    </xdr:from>
    <xdr:to>
      <xdr:col>67</xdr:col>
      <xdr:colOff>101600</xdr:colOff>
      <xdr:row>37</xdr:row>
      <xdr:rowOff>63705</xdr:rowOff>
    </xdr:to>
    <xdr:sp macro="" textlink="">
      <xdr:nvSpPr>
        <xdr:cNvPr id="539" name="楕円 538"/>
        <xdr:cNvSpPr/>
      </xdr:nvSpPr>
      <xdr:spPr>
        <a:xfrm>
          <a:off x="12763500" y="63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80232</xdr:rowOff>
    </xdr:from>
    <xdr:ext cx="534377" cy="259045"/>
    <xdr:sp macro="" textlink="">
      <xdr:nvSpPr>
        <xdr:cNvPr id="540" name="テキスト ボックス 539"/>
        <xdr:cNvSpPr txBox="1"/>
      </xdr:nvSpPr>
      <xdr:spPr>
        <a:xfrm>
          <a:off x="12547111" y="608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4" name="テキスト ボックス 55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8" name="テキスト ボックス 55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0" name="テキスト ボックス 55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4" name="直線コネクタ 56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6" name="直線コネクタ 56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9" name="直線コネクタ 56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1" name="フローチャート: 判断 57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2" name="直線コネクタ 57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3" name="フローチャート: 判断 57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4" name="テキスト ボックス 573"/>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5" name="直線コネクタ 57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6" name="フローチャート: 判断 575"/>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7" name="テキスト ボックス 576"/>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8" name="直線コネクタ 57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9" name="フローチャート: 判断 578"/>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0" name="テキスト ボックス 579"/>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1" name="フローチャート: 判断 580"/>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2" name="テキスト ボックス 581"/>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楕円 58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0" name="楕円 58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1" name="テキスト ボックス 590"/>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2" name="楕円 59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3" name="テキスト ボックス 59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4" name="楕円 59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5" name="テキスト ボックス 59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6" name="楕円 59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7" name="テキスト ボックス 59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1" name="直線コネクタ 620"/>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2" name="公債費最小値テキスト"/>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3" name="直線コネクタ 622"/>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4" name="公債費最大値テキスト"/>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5" name="直線コネクタ 624"/>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165002</xdr:rowOff>
    </xdr:from>
    <xdr:to>
      <xdr:col>85</xdr:col>
      <xdr:colOff>127000</xdr:colOff>
      <xdr:row>76</xdr:row>
      <xdr:rowOff>2319</xdr:rowOff>
    </xdr:to>
    <xdr:cxnSp macro="">
      <xdr:nvCxnSpPr>
        <xdr:cNvPr id="626" name="直線コネクタ 625"/>
        <xdr:cNvCxnSpPr/>
      </xdr:nvCxnSpPr>
      <xdr:spPr>
        <a:xfrm>
          <a:off x="15481300" y="13023752"/>
          <a:ext cx="8382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7" name="公債費平均値テキスト"/>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28" name="フローチャート: 判断 627"/>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126022</xdr:rowOff>
    </xdr:from>
    <xdr:to>
      <xdr:col>81</xdr:col>
      <xdr:colOff>50800</xdr:colOff>
      <xdr:row>75</xdr:row>
      <xdr:rowOff>165002</xdr:rowOff>
    </xdr:to>
    <xdr:cxnSp macro="">
      <xdr:nvCxnSpPr>
        <xdr:cNvPr id="629" name="直線コネクタ 628"/>
        <xdr:cNvCxnSpPr/>
      </xdr:nvCxnSpPr>
      <xdr:spPr>
        <a:xfrm>
          <a:off x="14592300" y="12984772"/>
          <a:ext cx="889000" cy="3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0" name="フローチャート: 判断 629"/>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1" name="テキスト ボックス 630"/>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126022</xdr:rowOff>
    </xdr:from>
    <xdr:to>
      <xdr:col>76</xdr:col>
      <xdr:colOff>114300</xdr:colOff>
      <xdr:row>75</xdr:row>
      <xdr:rowOff>140832</xdr:rowOff>
    </xdr:to>
    <xdr:cxnSp macro="">
      <xdr:nvCxnSpPr>
        <xdr:cNvPr id="632" name="直線コネクタ 631"/>
        <xdr:cNvCxnSpPr/>
      </xdr:nvCxnSpPr>
      <xdr:spPr>
        <a:xfrm flipV="1">
          <a:off x="13703300" y="12984772"/>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3" name="フローチャート: 判断 632"/>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4" name="テキスト ボックス 633"/>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140832</xdr:rowOff>
    </xdr:from>
    <xdr:to>
      <xdr:col>71</xdr:col>
      <xdr:colOff>177800</xdr:colOff>
      <xdr:row>75</xdr:row>
      <xdr:rowOff>166210</xdr:rowOff>
    </xdr:to>
    <xdr:cxnSp macro="">
      <xdr:nvCxnSpPr>
        <xdr:cNvPr id="635" name="直線コネクタ 634"/>
        <xdr:cNvCxnSpPr/>
      </xdr:nvCxnSpPr>
      <xdr:spPr>
        <a:xfrm flipV="1">
          <a:off x="12814300" y="12999582"/>
          <a:ext cx="889000" cy="2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6" name="フローチャート: 判断 635"/>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7" name="テキスト ボックス 636"/>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38" name="フローチャート: 判断 637"/>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39" name="テキスト ボックス 638"/>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122969</xdr:rowOff>
    </xdr:from>
    <xdr:to>
      <xdr:col>85</xdr:col>
      <xdr:colOff>177800</xdr:colOff>
      <xdr:row>76</xdr:row>
      <xdr:rowOff>53119</xdr:rowOff>
    </xdr:to>
    <xdr:sp macro="" textlink="">
      <xdr:nvSpPr>
        <xdr:cNvPr id="645" name="楕円 644"/>
        <xdr:cNvSpPr/>
      </xdr:nvSpPr>
      <xdr:spPr>
        <a:xfrm>
          <a:off x="16268700" y="129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145846</xdr:rowOff>
    </xdr:from>
    <xdr:ext cx="599010" cy="259045"/>
    <xdr:sp macro="" textlink="">
      <xdr:nvSpPr>
        <xdr:cNvPr id="646" name="公債費該当値テキスト"/>
        <xdr:cNvSpPr txBox="1"/>
      </xdr:nvSpPr>
      <xdr:spPr>
        <a:xfrm>
          <a:off x="16370300" y="1283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114202</xdr:rowOff>
    </xdr:from>
    <xdr:to>
      <xdr:col>81</xdr:col>
      <xdr:colOff>101600</xdr:colOff>
      <xdr:row>76</xdr:row>
      <xdr:rowOff>44352</xdr:rowOff>
    </xdr:to>
    <xdr:sp macro="" textlink="">
      <xdr:nvSpPr>
        <xdr:cNvPr id="647" name="楕円 646"/>
        <xdr:cNvSpPr/>
      </xdr:nvSpPr>
      <xdr:spPr>
        <a:xfrm>
          <a:off x="15430500" y="129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60879</xdr:rowOff>
    </xdr:from>
    <xdr:ext cx="599010" cy="259045"/>
    <xdr:sp macro="" textlink="">
      <xdr:nvSpPr>
        <xdr:cNvPr id="648" name="テキスト ボックス 647"/>
        <xdr:cNvSpPr txBox="1"/>
      </xdr:nvSpPr>
      <xdr:spPr>
        <a:xfrm>
          <a:off x="15181795" y="1274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75222</xdr:rowOff>
    </xdr:from>
    <xdr:to>
      <xdr:col>76</xdr:col>
      <xdr:colOff>165100</xdr:colOff>
      <xdr:row>76</xdr:row>
      <xdr:rowOff>5372</xdr:rowOff>
    </xdr:to>
    <xdr:sp macro="" textlink="">
      <xdr:nvSpPr>
        <xdr:cNvPr id="649" name="楕円 648"/>
        <xdr:cNvSpPr/>
      </xdr:nvSpPr>
      <xdr:spPr>
        <a:xfrm>
          <a:off x="14541500" y="129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21899</xdr:rowOff>
    </xdr:from>
    <xdr:ext cx="599010" cy="259045"/>
    <xdr:sp macro="" textlink="">
      <xdr:nvSpPr>
        <xdr:cNvPr id="650" name="テキスト ボックス 649"/>
        <xdr:cNvSpPr txBox="1"/>
      </xdr:nvSpPr>
      <xdr:spPr>
        <a:xfrm>
          <a:off x="14292795" y="1270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90032</xdr:rowOff>
    </xdr:from>
    <xdr:to>
      <xdr:col>72</xdr:col>
      <xdr:colOff>38100</xdr:colOff>
      <xdr:row>76</xdr:row>
      <xdr:rowOff>20182</xdr:rowOff>
    </xdr:to>
    <xdr:sp macro="" textlink="">
      <xdr:nvSpPr>
        <xdr:cNvPr id="651" name="楕円 650"/>
        <xdr:cNvSpPr/>
      </xdr:nvSpPr>
      <xdr:spPr>
        <a:xfrm>
          <a:off x="13652500" y="129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36709</xdr:rowOff>
    </xdr:from>
    <xdr:ext cx="599010" cy="259045"/>
    <xdr:sp macro="" textlink="">
      <xdr:nvSpPr>
        <xdr:cNvPr id="652" name="テキスト ボックス 651"/>
        <xdr:cNvSpPr txBox="1"/>
      </xdr:nvSpPr>
      <xdr:spPr>
        <a:xfrm>
          <a:off x="13403795" y="1272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115410</xdr:rowOff>
    </xdr:from>
    <xdr:to>
      <xdr:col>67</xdr:col>
      <xdr:colOff>101600</xdr:colOff>
      <xdr:row>76</xdr:row>
      <xdr:rowOff>45560</xdr:rowOff>
    </xdr:to>
    <xdr:sp macro="" textlink="">
      <xdr:nvSpPr>
        <xdr:cNvPr id="653" name="楕円 652"/>
        <xdr:cNvSpPr/>
      </xdr:nvSpPr>
      <xdr:spPr>
        <a:xfrm>
          <a:off x="12763500" y="129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62087</xdr:rowOff>
    </xdr:from>
    <xdr:ext cx="599010" cy="259045"/>
    <xdr:sp macro="" textlink="">
      <xdr:nvSpPr>
        <xdr:cNvPr id="654" name="テキスト ボックス 653"/>
        <xdr:cNvSpPr txBox="1"/>
      </xdr:nvSpPr>
      <xdr:spPr>
        <a:xfrm>
          <a:off x="12514795" y="1274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0" name="直線コネクタ 679"/>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1" name="積立金最小値テキスト"/>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2" name="直線コネクタ 681"/>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3" name="積立金最大値テキスト"/>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4" name="直線コネクタ 683"/>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135713</xdr:rowOff>
    </xdr:from>
    <xdr:to>
      <xdr:col>85</xdr:col>
      <xdr:colOff>127000</xdr:colOff>
      <xdr:row>98</xdr:row>
      <xdr:rowOff>145089</xdr:rowOff>
    </xdr:to>
    <xdr:cxnSp macro="">
      <xdr:nvCxnSpPr>
        <xdr:cNvPr id="685" name="直線コネクタ 684"/>
        <xdr:cNvCxnSpPr/>
      </xdr:nvCxnSpPr>
      <xdr:spPr>
        <a:xfrm>
          <a:off x="15481300" y="16766363"/>
          <a:ext cx="838200" cy="1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6" name="積立金平均値テキスト"/>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7" name="フローチャート: 判断 686"/>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135713</xdr:rowOff>
    </xdr:from>
    <xdr:to>
      <xdr:col>81</xdr:col>
      <xdr:colOff>50800</xdr:colOff>
      <xdr:row>99</xdr:row>
      <xdr:rowOff>3259</xdr:rowOff>
    </xdr:to>
    <xdr:cxnSp macro="">
      <xdr:nvCxnSpPr>
        <xdr:cNvPr id="688" name="直線コネクタ 687"/>
        <xdr:cNvCxnSpPr/>
      </xdr:nvCxnSpPr>
      <xdr:spPr>
        <a:xfrm flipV="1">
          <a:off x="14592300" y="16766363"/>
          <a:ext cx="889000" cy="2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89" name="フローチャート: 判断 688"/>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0" name="テキスト ボックス 689"/>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140164</xdr:rowOff>
    </xdr:from>
    <xdr:to>
      <xdr:col>76</xdr:col>
      <xdr:colOff>114300</xdr:colOff>
      <xdr:row>99</xdr:row>
      <xdr:rowOff>3259</xdr:rowOff>
    </xdr:to>
    <xdr:cxnSp macro="">
      <xdr:nvCxnSpPr>
        <xdr:cNvPr id="691" name="直線コネクタ 690"/>
        <xdr:cNvCxnSpPr/>
      </xdr:nvCxnSpPr>
      <xdr:spPr>
        <a:xfrm>
          <a:off x="13703300" y="16942264"/>
          <a:ext cx="889000" cy="3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2" name="フローチャート: 判断 691"/>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3" name="テキスト ボックス 692"/>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122839</xdr:rowOff>
    </xdr:from>
    <xdr:to>
      <xdr:col>71</xdr:col>
      <xdr:colOff>177800</xdr:colOff>
      <xdr:row>98</xdr:row>
      <xdr:rowOff>140164</xdr:rowOff>
    </xdr:to>
    <xdr:cxnSp macro="">
      <xdr:nvCxnSpPr>
        <xdr:cNvPr id="694" name="直線コネクタ 693"/>
        <xdr:cNvCxnSpPr/>
      </xdr:nvCxnSpPr>
      <xdr:spPr>
        <a:xfrm>
          <a:off x="12814300" y="16924939"/>
          <a:ext cx="889000" cy="1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5" name="フローチャート: 判断 694"/>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6" name="テキスト ボックス 695"/>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7" name="フローチャート: 判断 696"/>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698" name="テキスト ボックス 697"/>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94289</xdr:rowOff>
    </xdr:from>
    <xdr:to>
      <xdr:col>85</xdr:col>
      <xdr:colOff>177800</xdr:colOff>
      <xdr:row>99</xdr:row>
      <xdr:rowOff>24439</xdr:rowOff>
    </xdr:to>
    <xdr:sp macro="" textlink="">
      <xdr:nvSpPr>
        <xdr:cNvPr id="704" name="楕円 703"/>
        <xdr:cNvSpPr/>
      </xdr:nvSpPr>
      <xdr:spPr>
        <a:xfrm>
          <a:off x="16268700" y="168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9216</xdr:rowOff>
    </xdr:from>
    <xdr:ext cx="534377" cy="259045"/>
    <xdr:sp macro="" textlink="">
      <xdr:nvSpPr>
        <xdr:cNvPr id="705" name="積立金該当値テキスト"/>
        <xdr:cNvSpPr txBox="1"/>
      </xdr:nvSpPr>
      <xdr:spPr>
        <a:xfrm>
          <a:off x="16370300" y="1681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84913</xdr:rowOff>
    </xdr:from>
    <xdr:to>
      <xdr:col>81</xdr:col>
      <xdr:colOff>101600</xdr:colOff>
      <xdr:row>98</xdr:row>
      <xdr:rowOff>15063</xdr:rowOff>
    </xdr:to>
    <xdr:sp macro="" textlink="">
      <xdr:nvSpPr>
        <xdr:cNvPr id="706" name="楕円 705"/>
        <xdr:cNvSpPr/>
      </xdr:nvSpPr>
      <xdr:spPr>
        <a:xfrm>
          <a:off x="15430500" y="167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6190</xdr:rowOff>
    </xdr:from>
    <xdr:ext cx="534377" cy="259045"/>
    <xdr:sp macro="" textlink="">
      <xdr:nvSpPr>
        <xdr:cNvPr id="707" name="テキスト ボックス 706"/>
        <xdr:cNvSpPr txBox="1"/>
      </xdr:nvSpPr>
      <xdr:spPr>
        <a:xfrm>
          <a:off x="15214111" y="168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123909</xdr:rowOff>
    </xdr:from>
    <xdr:to>
      <xdr:col>76</xdr:col>
      <xdr:colOff>165100</xdr:colOff>
      <xdr:row>99</xdr:row>
      <xdr:rowOff>54059</xdr:rowOff>
    </xdr:to>
    <xdr:sp macro="" textlink="">
      <xdr:nvSpPr>
        <xdr:cNvPr id="708" name="楕円 707"/>
        <xdr:cNvSpPr/>
      </xdr:nvSpPr>
      <xdr:spPr>
        <a:xfrm>
          <a:off x="14541500" y="169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45186</xdr:rowOff>
    </xdr:from>
    <xdr:ext cx="534377" cy="259045"/>
    <xdr:sp macro="" textlink="">
      <xdr:nvSpPr>
        <xdr:cNvPr id="709" name="テキスト ボックス 708"/>
        <xdr:cNvSpPr txBox="1"/>
      </xdr:nvSpPr>
      <xdr:spPr>
        <a:xfrm>
          <a:off x="14325111" y="170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89364</xdr:rowOff>
    </xdr:from>
    <xdr:to>
      <xdr:col>72</xdr:col>
      <xdr:colOff>38100</xdr:colOff>
      <xdr:row>99</xdr:row>
      <xdr:rowOff>19514</xdr:rowOff>
    </xdr:to>
    <xdr:sp macro="" textlink="">
      <xdr:nvSpPr>
        <xdr:cNvPr id="710" name="楕円 709"/>
        <xdr:cNvSpPr/>
      </xdr:nvSpPr>
      <xdr:spPr>
        <a:xfrm>
          <a:off x="13652500" y="168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10641</xdr:rowOff>
    </xdr:from>
    <xdr:ext cx="534377" cy="259045"/>
    <xdr:sp macro="" textlink="">
      <xdr:nvSpPr>
        <xdr:cNvPr id="711" name="テキスト ボックス 710"/>
        <xdr:cNvSpPr txBox="1"/>
      </xdr:nvSpPr>
      <xdr:spPr>
        <a:xfrm>
          <a:off x="13436111" y="1698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72039</xdr:rowOff>
    </xdr:from>
    <xdr:to>
      <xdr:col>67</xdr:col>
      <xdr:colOff>101600</xdr:colOff>
      <xdr:row>99</xdr:row>
      <xdr:rowOff>2189</xdr:rowOff>
    </xdr:to>
    <xdr:sp macro="" textlink="">
      <xdr:nvSpPr>
        <xdr:cNvPr id="712" name="楕円 711"/>
        <xdr:cNvSpPr/>
      </xdr:nvSpPr>
      <xdr:spPr>
        <a:xfrm>
          <a:off x="12763500" y="168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164766</xdr:rowOff>
    </xdr:from>
    <xdr:ext cx="534377" cy="259045"/>
    <xdr:sp macro="" textlink="">
      <xdr:nvSpPr>
        <xdr:cNvPr id="713" name="テキスト ボックス 712"/>
        <xdr:cNvSpPr txBox="1"/>
      </xdr:nvSpPr>
      <xdr:spPr>
        <a:xfrm>
          <a:off x="12547111" y="169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7" name="直線コネクタ 736"/>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0" name="投資及び出資金最大値テキスト"/>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1" name="直線コネクタ 740"/>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115392</xdr:rowOff>
    </xdr:from>
    <xdr:to>
      <xdr:col>116</xdr:col>
      <xdr:colOff>63500</xdr:colOff>
      <xdr:row>36</xdr:row>
      <xdr:rowOff>146748</xdr:rowOff>
    </xdr:to>
    <xdr:cxnSp macro="">
      <xdr:nvCxnSpPr>
        <xdr:cNvPr id="742" name="直線コネクタ 741"/>
        <xdr:cNvCxnSpPr/>
      </xdr:nvCxnSpPr>
      <xdr:spPr>
        <a:xfrm>
          <a:off x="21323300" y="6287592"/>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43" name="投資及び出資金平均値テキスト"/>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4" name="フローチャート: 判断 743"/>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115392</xdr:rowOff>
    </xdr:from>
    <xdr:to>
      <xdr:col>111</xdr:col>
      <xdr:colOff>177800</xdr:colOff>
      <xdr:row>37</xdr:row>
      <xdr:rowOff>112725</xdr:rowOff>
    </xdr:to>
    <xdr:cxnSp macro="">
      <xdr:nvCxnSpPr>
        <xdr:cNvPr id="745" name="直線コネクタ 744"/>
        <xdr:cNvCxnSpPr/>
      </xdr:nvCxnSpPr>
      <xdr:spPr>
        <a:xfrm flipV="1">
          <a:off x="20434300" y="6287592"/>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6" name="フローチャート: 判断 745"/>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68966</xdr:rowOff>
    </xdr:from>
    <xdr:ext cx="469744" cy="259045"/>
    <xdr:sp macro="" textlink="">
      <xdr:nvSpPr>
        <xdr:cNvPr id="747" name="テキスト ボックス 746"/>
        <xdr:cNvSpPr txBox="1"/>
      </xdr:nvSpPr>
      <xdr:spPr>
        <a:xfrm>
          <a:off x="21088428" y="65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27877</xdr:rowOff>
    </xdr:from>
    <xdr:to>
      <xdr:col>107</xdr:col>
      <xdr:colOff>50800</xdr:colOff>
      <xdr:row>37</xdr:row>
      <xdr:rowOff>112725</xdr:rowOff>
    </xdr:to>
    <xdr:cxnSp macro="">
      <xdr:nvCxnSpPr>
        <xdr:cNvPr id="748" name="直線コネクタ 747"/>
        <xdr:cNvCxnSpPr/>
      </xdr:nvCxnSpPr>
      <xdr:spPr>
        <a:xfrm>
          <a:off x="19545300" y="6371527"/>
          <a:ext cx="889000" cy="8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49" name="フローチャート: 判断 748"/>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112475</xdr:rowOff>
    </xdr:from>
    <xdr:ext cx="469744" cy="259045"/>
    <xdr:sp macro="" textlink="">
      <xdr:nvSpPr>
        <xdr:cNvPr id="750" name="テキスト ボックス 749"/>
        <xdr:cNvSpPr txBox="1"/>
      </xdr:nvSpPr>
      <xdr:spPr>
        <a:xfrm>
          <a:off x="20199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168237</xdr:rowOff>
    </xdr:from>
    <xdr:to>
      <xdr:col>102</xdr:col>
      <xdr:colOff>114300</xdr:colOff>
      <xdr:row>37</xdr:row>
      <xdr:rowOff>27877</xdr:rowOff>
    </xdr:to>
    <xdr:cxnSp macro="">
      <xdr:nvCxnSpPr>
        <xdr:cNvPr id="751" name="直線コネクタ 750"/>
        <xdr:cNvCxnSpPr/>
      </xdr:nvCxnSpPr>
      <xdr:spPr>
        <a:xfrm>
          <a:off x="18656300" y="6168987"/>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2" name="フローチャート: 判断 751"/>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122572</xdr:rowOff>
    </xdr:from>
    <xdr:ext cx="469744" cy="259045"/>
    <xdr:sp macro="" textlink="">
      <xdr:nvSpPr>
        <xdr:cNvPr id="753" name="テキスト ボックス 752"/>
        <xdr:cNvSpPr txBox="1"/>
      </xdr:nvSpPr>
      <xdr:spPr>
        <a:xfrm>
          <a:off x="19310428"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4" name="フローチャート: 判断 753"/>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141927</xdr:rowOff>
    </xdr:from>
    <xdr:ext cx="469744" cy="259045"/>
    <xdr:sp macro="" textlink="">
      <xdr:nvSpPr>
        <xdr:cNvPr id="755" name="テキスト ボックス 754"/>
        <xdr:cNvSpPr txBox="1"/>
      </xdr:nvSpPr>
      <xdr:spPr>
        <a:xfrm>
          <a:off x="18421428"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95948</xdr:rowOff>
    </xdr:from>
    <xdr:to>
      <xdr:col>116</xdr:col>
      <xdr:colOff>114300</xdr:colOff>
      <xdr:row>37</xdr:row>
      <xdr:rowOff>26098</xdr:rowOff>
    </xdr:to>
    <xdr:sp macro="" textlink="">
      <xdr:nvSpPr>
        <xdr:cNvPr id="761" name="楕円 760"/>
        <xdr:cNvSpPr/>
      </xdr:nvSpPr>
      <xdr:spPr>
        <a:xfrm>
          <a:off x="22110700" y="62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118825</xdr:rowOff>
    </xdr:from>
    <xdr:ext cx="534377" cy="259045"/>
    <xdr:sp macro="" textlink="">
      <xdr:nvSpPr>
        <xdr:cNvPr id="762" name="投資及び出資金該当値テキスト"/>
        <xdr:cNvSpPr txBox="1"/>
      </xdr:nvSpPr>
      <xdr:spPr>
        <a:xfrm>
          <a:off x="22212300" y="61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64592</xdr:rowOff>
    </xdr:from>
    <xdr:to>
      <xdr:col>112</xdr:col>
      <xdr:colOff>38100</xdr:colOff>
      <xdr:row>36</xdr:row>
      <xdr:rowOff>166192</xdr:rowOff>
    </xdr:to>
    <xdr:sp macro="" textlink="">
      <xdr:nvSpPr>
        <xdr:cNvPr id="763" name="楕円 762"/>
        <xdr:cNvSpPr/>
      </xdr:nvSpPr>
      <xdr:spPr>
        <a:xfrm>
          <a:off x="21272500" y="62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11269</xdr:rowOff>
    </xdr:from>
    <xdr:ext cx="534377" cy="259045"/>
    <xdr:sp macro="" textlink="">
      <xdr:nvSpPr>
        <xdr:cNvPr id="764" name="テキスト ボックス 763"/>
        <xdr:cNvSpPr txBox="1"/>
      </xdr:nvSpPr>
      <xdr:spPr>
        <a:xfrm>
          <a:off x="21056111" y="60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61925</xdr:rowOff>
    </xdr:from>
    <xdr:to>
      <xdr:col>107</xdr:col>
      <xdr:colOff>101600</xdr:colOff>
      <xdr:row>37</xdr:row>
      <xdr:rowOff>163525</xdr:rowOff>
    </xdr:to>
    <xdr:sp macro="" textlink="">
      <xdr:nvSpPr>
        <xdr:cNvPr id="765" name="楕円 764"/>
        <xdr:cNvSpPr/>
      </xdr:nvSpPr>
      <xdr:spPr>
        <a:xfrm>
          <a:off x="20383500" y="64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8602</xdr:rowOff>
    </xdr:from>
    <xdr:ext cx="469744" cy="259045"/>
    <xdr:sp macro="" textlink="">
      <xdr:nvSpPr>
        <xdr:cNvPr id="766" name="テキスト ボックス 765"/>
        <xdr:cNvSpPr txBox="1"/>
      </xdr:nvSpPr>
      <xdr:spPr>
        <a:xfrm>
          <a:off x="20199428" y="61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148527</xdr:rowOff>
    </xdr:from>
    <xdr:to>
      <xdr:col>102</xdr:col>
      <xdr:colOff>165100</xdr:colOff>
      <xdr:row>37</xdr:row>
      <xdr:rowOff>78677</xdr:rowOff>
    </xdr:to>
    <xdr:sp macro="" textlink="">
      <xdr:nvSpPr>
        <xdr:cNvPr id="767" name="楕円 766"/>
        <xdr:cNvSpPr/>
      </xdr:nvSpPr>
      <xdr:spPr>
        <a:xfrm>
          <a:off x="19494500" y="63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95204</xdr:rowOff>
    </xdr:from>
    <xdr:ext cx="469744" cy="259045"/>
    <xdr:sp macro="" textlink="">
      <xdr:nvSpPr>
        <xdr:cNvPr id="768" name="テキスト ボックス 767"/>
        <xdr:cNvSpPr txBox="1"/>
      </xdr:nvSpPr>
      <xdr:spPr>
        <a:xfrm>
          <a:off x="19310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117437</xdr:rowOff>
    </xdr:from>
    <xdr:to>
      <xdr:col>98</xdr:col>
      <xdr:colOff>38100</xdr:colOff>
      <xdr:row>36</xdr:row>
      <xdr:rowOff>47587</xdr:rowOff>
    </xdr:to>
    <xdr:sp macro="" textlink="">
      <xdr:nvSpPr>
        <xdr:cNvPr id="769" name="楕円 768"/>
        <xdr:cNvSpPr/>
      </xdr:nvSpPr>
      <xdr:spPr>
        <a:xfrm>
          <a:off x="18605500" y="61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64114</xdr:rowOff>
    </xdr:from>
    <xdr:ext cx="534377" cy="259045"/>
    <xdr:sp macro="" textlink="">
      <xdr:nvSpPr>
        <xdr:cNvPr id="770" name="テキスト ボックス 769"/>
        <xdr:cNvSpPr txBox="1"/>
      </xdr:nvSpPr>
      <xdr:spPr>
        <a:xfrm>
          <a:off x="18389111" y="589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6" name="直線コネクタ 795"/>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9" name="貸付金最大値テキスト"/>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0" name="直線コネクタ 799"/>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67528</xdr:rowOff>
    </xdr:from>
    <xdr:to>
      <xdr:col>116</xdr:col>
      <xdr:colOff>63500</xdr:colOff>
      <xdr:row>58</xdr:row>
      <xdr:rowOff>69961</xdr:rowOff>
    </xdr:to>
    <xdr:cxnSp macro="">
      <xdr:nvCxnSpPr>
        <xdr:cNvPr id="801" name="直線コネクタ 800"/>
        <xdr:cNvCxnSpPr/>
      </xdr:nvCxnSpPr>
      <xdr:spPr>
        <a:xfrm flipV="1">
          <a:off x="21323300" y="10011628"/>
          <a:ext cx="8382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71686</xdr:rowOff>
    </xdr:from>
    <xdr:ext cx="469744" cy="259045"/>
    <xdr:sp macro="" textlink="">
      <xdr:nvSpPr>
        <xdr:cNvPr id="802" name="貸付金平均値テキスト"/>
        <xdr:cNvSpPr txBox="1"/>
      </xdr:nvSpPr>
      <xdr:spPr>
        <a:xfrm>
          <a:off x="22212300" y="1001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3" name="フローチャート: 判断 802"/>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69961</xdr:rowOff>
    </xdr:from>
    <xdr:to>
      <xdr:col>111</xdr:col>
      <xdr:colOff>177800</xdr:colOff>
      <xdr:row>58</xdr:row>
      <xdr:rowOff>73978</xdr:rowOff>
    </xdr:to>
    <xdr:cxnSp macro="">
      <xdr:nvCxnSpPr>
        <xdr:cNvPr id="804" name="直線コネクタ 803"/>
        <xdr:cNvCxnSpPr/>
      </xdr:nvCxnSpPr>
      <xdr:spPr>
        <a:xfrm flipV="1">
          <a:off x="20434300" y="1001406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5" name="フローチャート: 判断 804"/>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6" name="テキスト ボックス 805"/>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73634</xdr:rowOff>
    </xdr:from>
    <xdr:to>
      <xdr:col>107</xdr:col>
      <xdr:colOff>50800</xdr:colOff>
      <xdr:row>58</xdr:row>
      <xdr:rowOff>73978</xdr:rowOff>
    </xdr:to>
    <xdr:cxnSp macro="">
      <xdr:nvCxnSpPr>
        <xdr:cNvPr id="807" name="直線コネクタ 806"/>
        <xdr:cNvCxnSpPr/>
      </xdr:nvCxnSpPr>
      <xdr:spPr>
        <a:xfrm>
          <a:off x="19545300" y="1001773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08" name="フローチャート: 判断 807"/>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09" name="テキスト ボックス 808"/>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73634</xdr:rowOff>
    </xdr:from>
    <xdr:to>
      <xdr:col>102</xdr:col>
      <xdr:colOff>114300</xdr:colOff>
      <xdr:row>58</xdr:row>
      <xdr:rowOff>76215</xdr:rowOff>
    </xdr:to>
    <xdr:cxnSp macro="">
      <xdr:nvCxnSpPr>
        <xdr:cNvPr id="810" name="直線コネクタ 809"/>
        <xdr:cNvCxnSpPr/>
      </xdr:nvCxnSpPr>
      <xdr:spPr>
        <a:xfrm flipV="1">
          <a:off x="18656300" y="10017734"/>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1" name="フローチャート: 判断 810"/>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2" name="テキスト ボックス 811"/>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3" name="フローチャート: 判断 812"/>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33494</xdr:rowOff>
    </xdr:from>
    <xdr:ext cx="469744" cy="259045"/>
    <xdr:sp macro="" textlink="">
      <xdr:nvSpPr>
        <xdr:cNvPr id="814" name="テキスト ボックス 813"/>
        <xdr:cNvSpPr txBox="1"/>
      </xdr:nvSpPr>
      <xdr:spPr>
        <a:xfrm>
          <a:off x="18421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16728</xdr:rowOff>
    </xdr:from>
    <xdr:to>
      <xdr:col>116</xdr:col>
      <xdr:colOff>114300</xdr:colOff>
      <xdr:row>58</xdr:row>
      <xdr:rowOff>118328</xdr:rowOff>
    </xdr:to>
    <xdr:sp macro="" textlink="">
      <xdr:nvSpPr>
        <xdr:cNvPr id="820" name="楕円 819"/>
        <xdr:cNvSpPr/>
      </xdr:nvSpPr>
      <xdr:spPr>
        <a:xfrm>
          <a:off x="22110700" y="99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39605</xdr:rowOff>
    </xdr:from>
    <xdr:ext cx="534377" cy="259045"/>
    <xdr:sp macro="" textlink="">
      <xdr:nvSpPr>
        <xdr:cNvPr id="821" name="貸付金該当値テキスト"/>
        <xdr:cNvSpPr txBox="1"/>
      </xdr:nvSpPr>
      <xdr:spPr>
        <a:xfrm>
          <a:off x="22212300" y="98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19161</xdr:rowOff>
    </xdr:from>
    <xdr:to>
      <xdr:col>112</xdr:col>
      <xdr:colOff>38100</xdr:colOff>
      <xdr:row>58</xdr:row>
      <xdr:rowOff>120761</xdr:rowOff>
    </xdr:to>
    <xdr:sp macro="" textlink="">
      <xdr:nvSpPr>
        <xdr:cNvPr id="822" name="楕円 821"/>
        <xdr:cNvSpPr/>
      </xdr:nvSpPr>
      <xdr:spPr>
        <a:xfrm>
          <a:off x="21272500" y="99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137288</xdr:rowOff>
    </xdr:from>
    <xdr:ext cx="534377" cy="259045"/>
    <xdr:sp macro="" textlink="">
      <xdr:nvSpPr>
        <xdr:cNvPr id="823" name="テキスト ボックス 822"/>
        <xdr:cNvSpPr txBox="1"/>
      </xdr:nvSpPr>
      <xdr:spPr>
        <a:xfrm>
          <a:off x="21056111" y="973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23178</xdr:rowOff>
    </xdr:from>
    <xdr:to>
      <xdr:col>107</xdr:col>
      <xdr:colOff>101600</xdr:colOff>
      <xdr:row>58</xdr:row>
      <xdr:rowOff>124778</xdr:rowOff>
    </xdr:to>
    <xdr:sp macro="" textlink="">
      <xdr:nvSpPr>
        <xdr:cNvPr id="824" name="楕円 823"/>
        <xdr:cNvSpPr/>
      </xdr:nvSpPr>
      <xdr:spPr>
        <a:xfrm>
          <a:off x="20383500" y="99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141305</xdr:rowOff>
    </xdr:from>
    <xdr:ext cx="534377" cy="259045"/>
    <xdr:sp macro="" textlink="">
      <xdr:nvSpPr>
        <xdr:cNvPr id="825" name="テキスト ボックス 824"/>
        <xdr:cNvSpPr txBox="1"/>
      </xdr:nvSpPr>
      <xdr:spPr>
        <a:xfrm>
          <a:off x="20167111" y="97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22834</xdr:rowOff>
    </xdr:from>
    <xdr:to>
      <xdr:col>102</xdr:col>
      <xdr:colOff>165100</xdr:colOff>
      <xdr:row>58</xdr:row>
      <xdr:rowOff>124434</xdr:rowOff>
    </xdr:to>
    <xdr:sp macro="" textlink="">
      <xdr:nvSpPr>
        <xdr:cNvPr id="826" name="楕円 825"/>
        <xdr:cNvSpPr/>
      </xdr:nvSpPr>
      <xdr:spPr>
        <a:xfrm>
          <a:off x="19494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140961</xdr:rowOff>
    </xdr:from>
    <xdr:ext cx="534377" cy="259045"/>
    <xdr:sp macro="" textlink="">
      <xdr:nvSpPr>
        <xdr:cNvPr id="827" name="テキスト ボックス 826"/>
        <xdr:cNvSpPr txBox="1"/>
      </xdr:nvSpPr>
      <xdr:spPr>
        <a:xfrm>
          <a:off x="19278111" y="97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25415</xdr:rowOff>
    </xdr:from>
    <xdr:to>
      <xdr:col>98</xdr:col>
      <xdr:colOff>38100</xdr:colOff>
      <xdr:row>58</xdr:row>
      <xdr:rowOff>127015</xdr:rowOff>
    </xdr:to>
    <xdr:sp macro="" textlink="">
      <xdr:nvSpPr>
        <xdr:cNvPr id="828" name="楕円 827"/>
        <xdr:cNvSpPr/>
      </xdr:nvSpPr>
      <xdr:spPr>
        <a:xfrm>
          <a:off x="18605500" y="99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143542</xdr:rowOff>
    </xdr:from>
    <xdr:ext cx="534377" cy="259045"/>
    <xdr:sp macro="" textlink="">
      <xdr:nvSpPr>
        <xdr:cNvPr id="829" name="テキスト ボックス 828"/>
        <xdr:cNvSpPr txBox="1"/>
      </xdr:nvSpPr>
      <xdr:spPr>
        <a:xfrm>
          <a:off x="18389111" y="974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4" name="直線コネクタ 853"/>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5" name="繰出金最小値テキスト"/>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6" name="直線コネクタ 855"/>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7" name="繰出金最大値テキスト"/>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8" name="直線コネクタ 857"/>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7620</xdr:rowOff>
    </xdr:from>
    <xdr:to>
      <xdr:col>116</xdr:col>
      <xdr:colOff>63500</xdr:colOff>
      <xdr:row>76</xdr:row>
      <xdr:rowOff>22797</xdr:rowOff>
    </xdr:to>
    <xdr:cxnSp macro="">
      <xdr:nvCxnSpPr>
        <xdr:cNvPr id="859" name="直線コネクタ 858"/>
        <xdr:cNvCxnSpPr/>
      </xdr:nvCxnSpPr>
      <xdr:spPr>
        <a:xfrm flipV="1">
          <a:off x="21323300" y="13037820"/>
          <a:ext cx="8382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0" name="繰出金平均値テキスト"/>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1" name="フローチャート: 判断 860"/>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18123</xdr:rowOff>
    </xdr:from>
    <xdr:to>
      <xdr:col>111</xdr:col>
      <xdr:colOff>177800</xdr:colOff>
      <xdr:row>76</xdr:row>
      <xdr:rowOff>22797</xdr:rowOff>
    </xdr:to>
    <xdr:cxnSp macro="">
      <xdr:nvCxnSpPr>
        <xdr:cNvPr id="862" name="直線コネクタ 861"/>
        <xdr:cNvCxnSpPr/>
      </xdr:nvCxnSpPr>
      <xdr:spPr>
        <a:xfrm>
          <a:off x="20434300" y="13048323"/>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3" name="フローチャート: 判断 862"/>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4" name="テキスト ボックス 863"/>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2515</xdr:rowOff>
    </xdr:from>
    <xdr:to>
      <xdr:col>107</xdr:col>
      <xdr:colOff>50800</xdr:colOff>
      <xdr:row>76</xdr:row>
      <xdr:rowOff>18123</xdr:rowOff>
    </xdr:to>
    <xdr:cxnSp macro="">
      <xdr:nvCxnSpPr>
        <xdr:cNvPr id="865" name="直線コネクタ 864"/>
        <xdr:cNvCxnSpPr/>
      </xdr:nvCxnSpPr>
      <xdr:spPr>
        <a:xfrm>
          <a:off x="19545300" y="13032715"/>
          <a:ext cx="8890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6" name="フローチャート: 判断 865"/>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7" name="テキスト ボックス 866"/>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156184</xdr:rowOff>
    </xdr:from>
    <xdr:to>
      <xdr:col>102</xdr:col>
      <xdr:colOff>114300</xdr:colOff>
      <xdr:row>76</xdr:row>
      <xdr:rowOff>2515</xdr:rowOff>
    </xdr:to>
    <xdr:cxnSp macro="">
      <xdr:nvCxnSpPr>
        <xdr:cNvPr id="868" name="直線コネクタ 867"/>
        <xdr:cNvCxnSpPr/>
      </xdr:nvCxnSpPr>
      <xdr:spPr>
        <a:xfrm>
          <a:off x="18656300" y="13014934"/>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69" name="フローチャート: 判断 868"/>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0" name="テキスト ボックス 869"/>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1" name="フローチャート: 判断 870"/>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2" name="テキスト ボックス 871"/>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128270</xdr:rowOff>
    </xdr:from>
    <xdr:to>
      <xdr:col>116</xdr:col>
      <xdr:colOff>114300</xdr:colOff>
      <xdr:row>76</xdr:row>
      <xdr:rowOff>58420</xdr:rowOff>
    </xdr:to>
    <xdr:sp macro="" textlink="">
      <xdr:nvSpPr>
        <xdr:cNvPr id="878" name="楕円 877"/>
        <xdr:cNvSpPr/>
      </xdr:nvSpPr>
      <xdr:spPr>
        <a:xfrm>
          <a:off x="221107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106697</xdr:rowOff>
    </xdr:from>
    <xdr:ext cx="534377" cy="259045"/>
    <xdr:sp macro="" textlink="">
      <xdr:nvSpPr>
        <xdr:cNvPr id="879" name="繰出金該当値テキスト"/>
        <xdr:cNvSpPr txBox="1"/>
      </xdr:nvSpPr>
      <xdr:spPr>
        <a:xfrm>
          <a:off x="22212300" y="129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143446</xdr:rowOff>
    </xdr:from>
    <xdr:to>
      <xdr:col>112</xdr:col>
      <xdr:colOff>38100</xdr:colOff>
      <xdr:row>76</xdr:row>
      <xdr:rowOff>73596</xdr:rowOff>
    </xdr:to>
    <xdr:sp macro="" textlink="">
      <xdr:nvSpPr>
        <xdr:cNvPr id="880" name="楕円 879"/>
        <xdr:cNvSpPr/>
      </xdr:nvSpPr>
      <xdr:spPr>
        <a:xfrm>
          <a:off x="21272500" y="130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64724</xdr:rowOff>
    </xdr:from>
    <xdr:ext cx="534377" cy="259045"/>
    <xdr:sp macro="" textlink="">
      <xdr:nvSpPr>
        <xdr:cNvPr id="881" name="テキスト ボックス 880"/>
        <xdr:cNvSpPr txBox="1"/>
      </xdr:nvSpPr>
      <xdr:spPr>
        <a:xfrm>
          <a:off x="21056111" y="130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138773</xdr:rowOff>
    </xdr:from>
    <xdr:to>
      <xdr:col>107</xdr:col>
      <xdr:colOff>101600</xdr:colOff>
      <xdr:row>76</xdr:row>
      <xdr:rowOff>68923</xdr:rowOff>
    </xdr:to>
    <xdr:sp macro="" textlink="">
      <xdr:nvSpPr>
        <xdr:cNvPr id="882" name="楕円 881"/>
        <xdr:cNvSpPr/>
      </xdr:nvSpPr>
      <xdr:spPr>
        <a:xfrm>
          <a:off x="20383500" y="129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60050</xdr:rowOff>
    </xdr:from>
    <xdr:ext cx="534377" cy="259045"/>
    <xdr:sp macro="" textlink="">
      <xdr:nvSpPr>
        <xdr:cNvPr id="883" name="テキスト ボックス 882"/>
        <xdr:cNvSpPr txBox="1"/>
      </xdr:nvSpPr>
      <xdr:spPr>
        <a:xfrm>
          <a:off x="20167111" y="130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123165</xdr:rowOff>
    </xdr:from>
    <xdr:to>
      <xdr:col>102</xdr:col>
      <xdr:colOff>165100</xdr:colOff>
      <xdr:row>76</xdr:row>
      <xdr:rowOff>53315</xdr:rowOff>
    </xdr:to>
    <xdr:sp macro="" textlink="">
      <xdr:nvSpPr>
        <xdr:cNvPr id="884" name="楕円 883"/>
        <xdr:cNvSpPr/>
      </xdr:nvSpPr>
      <xdr:spPr>
        <a:xfrm>
          <a:off x="19494500" y="129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44442</xdr:rowOff>
    </xdr:from>
    <xdr:ext cx="534377" cy="259045"/>
    <xdr:sp macro="" textlink="">
      <xdr:nvSpPr>
        <xdr:cNvPr id="885" name="テキスト ボックス 884"/>
        <xdr:cNvSpPr txBox="1"/>
      </xdr:nvSpPr>
      <xdr:spPr>
        <a:xfrm>
          <a:off x="19278111" y="130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105384</xdr:rowOff>
    </xdr:from>
    <xdr:to>
      <xdr:col>98</xdr:col>
      <xdr:colOff>38100</xdr:colOff>
      <xdr:row>76</xdr:row>
      <xdr:rowOff>35534</xdr:rowOff>
    </xdr:to>
    <xdr:sp macro="" textlink="">
      <xdr:nvSpPr>
        <xdr:cNvPr id="886" name="楕円 885"/>
        <xdr:cNvSpPr/>
      </xdr:nvSpPr>
      <xdr:spPr>
        <a:xfrm>
          <a:off x="18605500" y="129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26661</xdr:rowOff>
    </xdr:from>
    <xdr:ext cx="534377" cy="259045"/>
    <xdr:sp macro="" textlink="">
      <xdr:nvSpPr>
        <xdr:cNvPr id="887" name="テキスト ボックス 886"/>
        <xdr:cNvSpPr txBox="1"/>
      </xdr:nvSpPr>
      <xdr:spPr>
        <a:xfrm>
          <a:off x="18389111" y="130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歳出決算総額は、住民一人当たり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1,308,719</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円となっている。</a:t>
          </a:r>
        </a:p>
        <a:p>
          <a:pPr rtl="0"/>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　人件費は、住民一人当たり</a:t>
          </a:r>
          <a:r>
            <a:rPr lang="en-US" altLang="ja-JP"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186,256</a:t>
          </a:r>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円となっている。増加傾向であり、類似団体平均を上回っている。総合支所機能や診療所運営などにより類似団体より職員数が多いことが主な要因である。</a:t>
          </a:r>
        </a:p>
        <a:p>
          <a:pPr rtl="0"/>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　補助費は、住民一人当たり</a:t>
          </a:r>
          <a:r>
            <a:rPr lang="en-US" altLang="ja-JP"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295,675</a:t>
          </a:r>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円となっている。増加の主な要因としては事業者等への物価高騰支援があげられる。</a:t>
          </a:r>
        </a:p>
        <a:p>
          <a:pPr rtl="0"/>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　普通建設事業費は、住民一人当たり</a:t>
          </a:r>
          <a:r>
            <a:rPr lang="en-US" altLang="ja-JP"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201,484</a:t>
          </a:r>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円となっている。前年度から減少しているものの、ししゃもふ化場整備事業から新規整備のコストは増加している。</a:t>
          </a:r>
        </a:p>
        <a:p>
          <a:pPr rtl="0"/>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　災害復旧事業費は、住民一人当たり</a:t>
          </a:r>
          <a:r>
            <a:rPr lang="en-US" altLang="ja-JP"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25,185</a:t>
          </a:r>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円となっている。大雨災害が発災し前年度から増加した。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7,488
7,382
711.36
10,072,649
9,799,691
248,837
5,460,600
9,769,292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151130</xdr:rowOff>
    </xdr:from>
    <xdr:to>
      <xdr:col>24</xdr:col>
      <xdr:colOff>63500</xdr:colOff>
      <xdr:row>35</xdr:row>
      <xdr:rowOff>155448</xdr:rowOff>
    </xdr:to>
    <xdr:cxnSp macro="">
      <xdr:nvCxnSpPr>
        <xdr:cNvPr id="61" name="直線コネクタ 60"/>
        <xdr:cNvCxnSpPr/>
      </xdr:nvCxnSpPr>
      <xdr:spPr>
        <a:xfrm flipV="1">
          <a:off x="3797300" y="6151880"/>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155448</xdr:rowOff>
    </xdr:from>
    <xdr:to>
      <xdr:col>19</xdr:col>
      <xdr:colOff>177800</xdr:colOff>
      <xdr:row>35</xdr:row>
      <xdr:rowOff>159258</xdr:rowOff>
    </xdr:to>
    <xdr:cxnSp macro="">
      <xdr:nvCxnSpPr>
        <xdr:cNvPr id="64" name="直線コネクタ 63"/>
        <xdr:cNvCxnSpPr/>
      </xdr:nvCxnSpPr>
      <xdr:spPr>
        <a:xfrm flipV="1">
          <a:off x="2908300" y="61561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159258</xdr:rowOff>
    </xdr:from>
    <xdr:to>
      <xdr:col>15</xdr:col>
      <xdr:colOff>50800</xdr:colOff>
      <xdr:row>35</xdr:row>
      <xdr:rowOff>161036</xdr:rowOff>
    </xdr:to>
    <xdr:cxnSp macro="">
      <xdr:nvCxnSpPr>
        <xdr:cNvPr id="67" name="直線コネクタ 66"/>
        <xdr:cNvCxnSpPr/>
      </xdr:nvCxnSpPr>
      <xdr:spPr>
        <a:xfrm flipV="1">
          <a:off x="2019300" y="616000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161036</xdr:rowOff>
    </xdr:from>
    <xdr:to>
      <xdr:col>10</xdr:col>
      <xdr:colOff>114300</xdr:colOff>
      <xdr:row>36</xdr:row>
      <xdr:rowOff>69088</xdr:rowOff>
    </xdr:to>
    <xdr:cxnSp macro="">
      <xdr:nvCxnSpPr>
        <xdr:cNvPr id="70" name="直線コネクタ 69"/>
        <xdr:cNvCxnSpPr/>
      </xdr:nvCxnSpPr>
      <xdr:spPr>
        <a:xfrm flipV="1">
          <a:off x="1130300" y="6161786"/>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80" name="楕円 79"/>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123207</xdr:rowOff>
    </xdr:from>
    <xdr:ext cx="534377" cy="259045"/>
    <xdr:sp macro="" textlink="">
      <xdr:nvSpPr>
        <xdr:cNvPr id="81" name="議会費該当値テキスト"/>
        <xdr:cNvSpPr txBox="1"/>
      </xdr:nvSpPr>
      <xdr:spPr>
        <a:xfrm>
          <a:off x="4686300" y="59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104648</xdr:rowOff>
    </xdr:from>
    <xdr:to>
      <xdr:col>20</xdr:col>
      <xdr:colOff>38100</xdr:colOff>
      <xdr:row>36</xdr:row>
      <xdr:rowOff>34798</xdr:rowOff>
    </xdr:to>
    <xdr:sp macro="" textlink="">
      <xdr:nvSpPr>
        <xdr:cNvPr id="82" name="楕円 81"/>
        <xdr:cNvSpPr/>
      </xdr:nvSpPr>
      <xdr:spPr>
        <a:xfrm>
          <a:off x="3746500" y="61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51325</xdr:rowOff>
    </xdr:from>
    <xdr:ext cx="534377" cy="259045"/>
    <xdr:sp macro="" textlink="">
      <xdr:nvSpPr>
        <xdr:cNvPr id="83" name="テキスト ボックス 82"/>
        <xdr:cNvSpPr txBox="1"/>
      </xdr:nvSpPr>
      <xdr:spPr>
        <a:xfrm>
          <a:off x="3530111" y="58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108458</xdr:rowOff>
    </xdr:from>
    <xdr:to>
      <xdr:col>15</xdr:col>
      <xdr:colOff>101600</xdr:colOff>
      <xdr:row>36</xdr:row>
      <xdr:rowOff>38608</xdr:rowOff>
    </xdr:to>
    <xdr:sp macro="" textlink="">
      <xdr:nvSpPr>
        <xdr:cNvPr id="84" name="楕円 83"/>
        <xdr:cNvSpPr/>
      </xdr:nvSpPr>
      <xdr:spPr>
        <a:xfrm>
          <a:off x="28575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55135</xdr:rowOff>
    </xdr:from>
    <xdr:ext cx="534377" cy="259045"/>
    <xdr:sp macro="" textlink="">
      <xdr:nvSpPr>
        <xdr:cNvPr id="85" name="テキスト ボックス 84"/>
        <xdr:cNvSpPr txBox="1"/>
      </xdr:nvSpPr>
      <xdr:spPr>
        <a:xfrm>
          <a:off x="2641111" y="58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110236</xdr:rowOff>
    </xdr:from>
    <xdr:to>
      <xdr:col>10</xdr:col>
      <xdr:colOff>165100</xdr:colOff>
      <xdr:row>36</xdr:row>
      <xdr:rowOff>40386</xdr:rowOff>
    </xdr:to>
    <xdr:sp macro="" textlink="">
      <xdr:nvSpPr>
        <xdr:cNvPr id="86" name="楕円 85"/>
        <xdr:cNvSpPr/>
      </xdr:nvSpPr>
      <xdr:spPr>
        <a:xfrm>
          <a:off x="1968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31513</xdr:rowOff>
    </xdr:from>
    <xdr:ext cx="534377" cy="259045"/>
    <xdr:sp macro="" textlink="">
      <xdr:nvSpPr>
        <xdr:cNvPr id="87" name="テキスト ボックス 86"/>
        <xdr:cNvSpPr txBox="1"/>
      </xdr:nvSpPr>
      <xdr:spPr>
        <a:xfrm>
          <a:off x="1752111" y="62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18288</xdr:rowOff>
    </xdr:from>
    <xdr:to>
      <xdr:col>6</xdr:col>
      <xdr:colOff>38100</xdr:colOff>
      <xdr:row>36</xdr:row>
      <xdr:rowOff>119888</xdr:rowOff>
    </xdr:to>
    <xdr:sp macro="" textlink="">
      <xdr:nvSpPr>
        <xdr:cNvPr id="88" name="楕円 87"/>
        <xdr:cNvSpPr/>
      </xdr:nvSpPr>
      <xdr:spPr>
        <a:xfrm>
          <a:off x="1079500" y="61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111015</xdr:rowOff>
    </xdr:from>
    <xdr:ext cx="469744" cy="259045"/>
    <xdr:sp macro="" textlink="">
      <xdr:nvSpPr>
        <xdr:cNvPr id="89" name="テキスト ボックス 88"/>
        <xdr:cNvSpPr txBox="1"/>
      </xdr:nvSpPr>
      <xdr:spPr>
        <a:xfrm>
          <a:off x="895428"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105998</xdr:rowOff>
    </xdr:from>
    <xdr:to>
      <xdr:col>24</xdr:col>
      <xdr:colOff>63500</xdr:colOff>
      <xdr:row>57</xdr:row>
      <xdr:rowOff>92615</xdr:rowOff>
    </xdr:to>
    <xdr:cxnSp macro="">
      <xdr:nvCxnSpPr>
        <xdr:cNvPr id="120" name="直線コネクタ 119"/>
        <xdr:cNvCxnSpPr/>
      </xdr:nvCxnSpPr>
      <xdr:spPr>
        <a:xfrm>
          <a:off x="3797300" y="9707198"/>
          <a:ext cx="838200" cy="15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105998</xdr:rowOff>
    </xdr:from>
    <xdr:to>
      <xdr:col>19</xdr:col>
      <xdr:colOff>177800</xdr:colOff>
      <xdr:row>56</xdr:row>
      <xdr:rowOff>145290</xdr:rowOff>
    </xdr:to>
    <xdr:cxnSp macro="">
      <xdr:nvCxnSpPr>
        <xdr:cNvPr id="123" name="直線コネクタ 122"/>
        <xdr:cNvCxnSpPr/>
      </xdr:nvCxnSpPr>
      <xdr:spPr>
        <a:xfrm flipV="1">
          <a:off x="2908300" y="9707198"/>
          <a:ext cx="8890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145290</xdr:rowOff>
    </xdr:from>
    <xdr:to>
      <xdr:col>15</xdr:col>
      <xdr:colOff>50800</xdr:colOff>
      <xdr:row>58</xdr:row>
      <xdr:rowOff>2937</xdr:rowOff>
    </xdr:to>
    <xdr:cxnSp macro="">
      <xdr:nvCxnSpPr>
        <xdr:cNvPr id="126" name="直線コネクタ 125"/>
        <xdr:cNvCxnSpPr/>
      </xdr:nvCxnSpPr>
      <xdr:spPr>
        <a:xfrm flipV="1">
          <a:off x="2019300" y="9746490"/>
          <a:ext cx="889000" cy="20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168098</xdr:rowOff>
    </xdr:from>
    <xdr:to>
      <xdr:col>10</xdr:col>
      <xdr:colOff>114300</xdr:colOff>
      <xdr:row>58</xdr:row>
      <xdr:rowOff>2937</xdr:rowOff>
    </xdr:to>
    <xdr:cxnSp macro="">
      <xdr:nvCxnSpPr>
        <xdr:cNvPr id="129" name="直線コネクタ 128"/>
        <xdr:cNvCxnSpPr/>
      </xdr:nvCxnSpPr>
      <xdr:spPr>
        <a:xfrm>
          <a:off x="1130300" y="9940748"/>
          <a:ext cx="889000" cy="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41815</xdr:rowOff>
    </xdr:from>
    <xdr:to>
      <xdr:col>24</xdr:col>
      <xdr:colOff>114300</xdr:colOff>
      <xdr:row>57</xdr:row>
      <xdr:rowOff>143415</xdr:rowOff>
    </xdr:to>
    <xdr:sp macro="" textlink="">
      <xdr:nvSpPr>
        <xdr:cNvPr id="139" name="楕円 138"/>
        <xdr:cNvSpPr/>
      </xdr:nvSpPr>
      <xdr:spPr>
        <a:xfrm>
          <a:off x="4584700" y="98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20242</xdr:rowOff>
    </xdr:from>
    <xdr:ext cx="599010" cy="259045"/>
    <xdr:sp macro="" textlink="">
      <xdr:nvSpPr>
        <xdr:cNvPr id="140" name="総務費該当値テキスト"/>
        <xdr:cNvSpPr txBox="1"/>
      </xdr:nvSpPr>
      <xdr:spPr>
        <a:xfrm>
          <a:off x="4686300" y="979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55198</xdr:rowOff>
    </xdr:from>
    <xdr:to>
      <xdr:col>20</xdr:col>
      <xdr:colOff>38100</xdr:colOff>
      <xdr:row>56</xdr:row>
      <xdr:rowOff>156798</xdr:rowOff>
    </xdr:to>
    <xdr:sp macro="" textlink="">
      <xdr:nvSpPr>
        <xdr:cNvPr id="141" name="楕円 140"/>
        <xdr:cNvSpPr/>
      </xdr:nvSpPr>
      <xdr:spPr>
        <a:xfrm>
          <a:off x="3746500" y="96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1875</xdr:rowOff>
    </xdr:from>
    <xdr:ext cx="599010" cy="259045"/>
    <xdr:sp macro="" textlink="">
      <xdr:nvSpPr>
        <xdr:cNvPr id="142" name="テキスト ボックス 141"/>
        <xdr:cNvSpPr txBox="1"/>
      </xdr:nvSpPr>
      <xdr:spPr>
        <a:xfrm>
          <a:off x="3497795" y="943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94490</xdr:rowOff>
    </xdr:from>
    <xdr:to>
      <xdr:col>15</xdr:col>
      <xdr:colOff>101600</xdr:colOff>
      <xdr:row>57</xdr:row>
      <xdr:rowOff>24640</xdr:rowOff>
    </xdr:to>
    <xdr:sp macro="" textlink="">
      <xdr:nvSpPr>
        <xdr:cNvPr id="143" name="楕円 142"/>
        <xdr:cNvSpPr/>
      </xdr:nvSpPr>
      <xdr:spPr>
        <a:xfrm>
          <a:off x="2857500" y="96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15767</xdr:rowOff>
    </xdr:from>
    <xdr:ext cx="599010" cy="259045"/>
    <xdr:sp macro="" textlink="">
      <xdr:nvSpPr>
        <xdr:cNvPr id="144" name="テキスト ボックス 143"/>
        <xdr:cNvSpPr txBox="1"/>
      </xdr:nvSpPr>
      <xdr:spPr>
        <a:xfrm>
          <a:off x="2608795" y="978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123587</xdr:rowOff>
    </xdr:from>
    <xdr:to>
      <xdr:col>10</xdr:col>
      <xdr:colOff>165100</xdr:colOff>
      <xdr:row>58</xdr:row>
      <xdr:rowOff>53737</xdr:rowOff>
    </xdr:to>
    <xdr:sp macro="" textlink="">
      <xdr:nvSpPr>
        <xdr:cNvPr id="145" name="楕円 144"/>
        <xdr:cNvSpPr/>
      </xdr:nvSpPr>
      <xdr:spPr>
        <a:xfrm>
          <a:off x="1968500" y="98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44864</xdr:rowOff>
    </xdr:from>
    <xdr:ext cx="599010" cy="259045"/>
    <xdr:sp macro="" textlink="">
      <xdr:nvSpPr>
        <xdr:cNvPr id="146" name="テキスト ボックス 145"/>
        <xdr:cNvSpPr txBox="1"/>
      </xdr:nvSpPr>
      <xdr:spPr>
        <a:xfrm>
          <a:off x="1719795" y="998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117298</xdr:rowOff>
    </xdr:from>
    <xdr:to>
      <xdr:col>6</xdr:col>
      <xdr:colOff>38100</xdr:colOff>
      <xdr:row>58</xdr:row>
      <xdr:rowOff>47448</xdr:rowOff>
    </xdr:to>
    <xdr:sp macro="" textlink="">
      <xdr:nvSpPr>
        <xdr:cNvPr id="147" name="楕円 146"/>
        <xdr:cNvSpPr/>
      </xdr:nvSpPr>
      <xdr:spPr>
        <a:xfrm>
          <a:off x="1079500" y="98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38575</xdr:rowOff>
    </xdr:from>
    <xdr:ext cx="599010" cy="259045"/>
    <xdr:sp macro="" textlink="">
      <xdr:nvSpPr>
        <xdr:cNvPr id="148" name="テキスト ボックス 147"/>
        <xdr:cNvSpPr txBox="1"/>
      </xdr:nvSpPr>
      <xdr:spPr>
        <a:xfrm>
          <a:off x="830795" y="998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29053</xdr:rowOff>
    </xdr:from>
    <xdr:to>
      <xdr:col>24</xdr:col>
      <xdr:colOff>63500</xdr:colOff>
      <xdr:row>75</xdr:row>
      <xdr:rowOff>126212</xdr:rowOff>
    </xdr:to>
    <xdr:cxnSp macro="">
      <xdr:nvCxnSpPr>
        <xdr:cNvPr id="176" name="直線コネクタ 175"/>
        <xdr:cNvCxnSpPr/>
      </xdr:nvCxnSpPr>
      <xdr:spPr>
        <a:xfrm flipV="1">
          <a:off x="3797300" y="12887803"/>
          <a:ext cx="838200" cy="9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64317</xdr:rowOff>
    </xdr:from>
    <xdr:to>
      <xdr:col>19</xdr:col>
      <xdr:colOff>177800</xdr:colOff>
      <xdr:row>75</xdr:row>
      <xdr:rowOff>126212</xdr:rowOff>
    </xdr:to>
    <xdr:cxnSp macro="">
      <xdr:nvCxnSpPr>
        <xdr:cNvPr id="179" name="直線コネクタ 178"/>
        <xdr:cNvCxnSpPr/>
      </xdr:nvCxnSpPr>
      <xdr:spPr>
        <a:xfrm>
          <a:off x="2908300" y="12923067"/>
          <a:ext cx="889000" cy="6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64317</xdr:rowOff>
    </xdr:from>
    <xdr:to>
      <xdr:col>15</xdr:col>
      <xdr:colOff>50800</xdr:colOff>
      <xdr:row>76</xdr:row>
      <xdr:rowOff>38371</xdr:rowOff>
    </xdr:to>
    <xdr:cxnSp macro="">
      <xdr:nvCxnSpPr>
        <xdr:cNvPr id="182" name="直線コネクタ 181"/>
        <xdr:cNvCxnSpPr/>
      </xdr:nvCxnSpPr>
      <xdr:spPr>
        <a:xfrm flipV="1">
          <a:off x="2019300" y="12923067"/>
          <a:ext cx="8890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17239</xdr:rowOff>
    </xdr:from>
    <xdr:to>
      <xdr:col>10</xdr:col>
      <xdr:colOff>114300</xdr:colOff>
      <xdr:row>76</xdr:row>
      <xdr:rowOff>38371</xdr:rowOff>
    </xdr:to>
    <xdr:cxnSp macro="">
      <xdr:nvCxnSpPr>
        <xdr:cNvPr id="185" name="直線コネクタ 184"/>
        <xdr:cNvCxnSpPr/>
      </xdr:nvCxnSpPr>
      <xdr:spPr>
        <a:xfrm>
          <a:off x="1130300" y="13047439"/>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149703</xdr:rowOff>
    </xdr:from>
    <xdr:to>
      <xdr:col>24</xdr:col>
      <xdr:colOff>114300</xdr:colOff>
      <xdr:row>75</xdr:row>
      <xdr:rowOff>79853</xdr:rowOff>
    </xdr:to>
    <xdr:sp macro="" textlink="">
      <xdr:nvSpPr>
        <xdr:cNvPr id="195" name="楕円 194"/>
        <xdr:cNvSpPr/>
      </xdr:nvSpPr>
      <xdr:spPr>
        <a:xfrm>
          <a:off x="4584700" y="128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1130</xdr:rowOff>
    </xdr:from>
    <xdr:ext cx="599010" cy="259045"/>
    <xdr:sp macro="" textlink="">
      <xdr:nvSpPr>
        <xdr:cNvPr id="196" name="民生費該当値テキスト"/>
        <xdr:cNvSpPr txBox="1"/>
      </xdr:nvSpPr>
      <xdr:spPr>
        <a:xfrm>
          <a:off x="4686300" y="126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75412</xdr:rowOff>
    </xdr:from>
    <xdr:to>
      <xdr:col>20</xdr:col>
      <xdr:colOff>38100</xdr:colOff>
      <xdr:row>76</xdr:row>
      <xdr:rowOff>5562</xdr:rowOff>
    </xdr:to>
    <xdr:sp macro="" textlink="">
      <xdr:nvSpPr>
        <xdr:cNvPr id="197" name="楕円 196"/>
        <xdr:cNvSpPr/>
      </xdr:nvSpPr>
      <xdr:spPr>
        <a:xfrm>
          <a:off x="3746500" y="129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168139</xdr:rowOff>
    </xdr:from>
    <xdr:ext cx="599010" cy="259045"/>
    <xdr:sp macro="" textlink="">
      <xdr:nvSpPr>
        <xdr:cNvPr id="198" name="テキスト ボックス 197"/>
        <xdr:cNvSpPr txBox="1"/>
      </xdr:nvSpPr>
      <xdr:spPr>
        <a:xfrm>
          <a:off x="3497795" y="1302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13517</xdr:rowOff>
    </xdr:from>
    <xdr:to>
      <xdr:col>15</xdr:col>
      <xdr:colOff>101600</xdr:colOff>
      <xdr:row>75</xdr:row>
      <xdr:rowOff>115117</xdr:rowOff>
    </xdr:to>
    <xdr:sp macro="" textlink="">
      <xdr:nvSpPr>
        <xdr:cNvPr id="199" name="楕円 198"/>
        <xdr:cNvSpPr/>
      </xdr:nvSpPr>
      <xdr:spPr>
        <a:xfrm>
          <a:off x="2857500" y="128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131644</xdr:rowOff>
    </xdr:from>
    <xdr:ext cx="599010" cy="259045"/>
    <xdr:sp macro="" textlink="">
      <xdr:nvSpPr>
        <xdr:cNvPr id="200" name="テキスト ボックス 199"/>
        <xdr:cNvSpPr txBox="1"/>
      </xdr:nvSpPr>
      <xdr:spPr>
        <a:xfrm>
          <a:off x="2608795" y="12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159021</xdr:rowOff>
    </xdr:from>
    <xdr:to>
      <xdr:col>10</xdr:col>
      <xdr:colOff>165100</xdr:colOff>
      <xdr:row>76</xdr:row>
      <xdr:rowOff>89171</xdr:rowOff>
    </xdr:to>
    <xdr:sp macro="" textlink="">
      <xdr:nvSpPr>
        <xdr:cNvPr id="201" name="楕円 200"/>
        <xdr:cNvSpPr/>
      </xdr:nvSpPr>
      <xdr:spPr>
        <a:xfrm>
          <a:off x="1968500" y="130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105698</xdr:rowOff>
    </xdr:from>
    <xdr:ext cx="599010" cy="259045"/>
    <xdr:sp macro="" textlink="">
      <xdr:nvSpPr>
        <xdr:cNvPr id="202" name="テキスト ボックス 201"/>
        <xdr:cNvSpPr txBox="1"/>
      </xdr:nvSpPr>
      <xdr:spPr>
        <a:xfrm>
          <a:off x="1719795" y="1279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137889</xdr:rowOff>
    </xdr:from>
    <xdr:to>
      <xdr:col>6</xdr:col>
      <xdr:colOff>38100</xdr:colOff>
      <xdr:row>76</xdr:row>
      <xdr:rowOff>68039</xdr:rowOff>
    </xdr:to>
    <xdr:sp macro="" textlink="">
      <xdr:nvSpPr>
        <xdr:cNvPr id="203" name="楕円 202"/>
        <xdr:cNvSpPr/>
      </xdr:nvSpPr>
      <xdr:spPr>
        <a:xfrm>
          <a:off x="1079500" y="129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84566</xdr:rowOff>
    </xdr:from>
    <xdr:ext cx="599010" cy="259045"/>
    <xdr:sp macro="" textlink="">
      <xdr:nvSpPr>
        <xdr:cNvPr id="204" name="テキスト ボックス 203"/>
        <xdr:cNvSpPr txBox="1"/>
      </xdr:nvSpPr>
      <xdr:spPr>
        <a:xfrm>
          <a:off x="830795" y="1277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37576</xdr:rowOff>
    </xdr:from>
    <xdr:to>
      <xdr:col>24</xdr:col>
      <xdr:colOff>63500</xdr:colOff>
      <xdr:row>95</xdr:row>
      <xdr:rowOff>53586</xdr:rowOff>
    </xdr:to>
    <xdr:cxnSp macro="">
      <xdr:nvCxnSpPr>
        <xdr:cNvPr id="231" name="直線コネクタ 230"/>
        <xdr:cNvCxnSpPr/>
      </xdr:nvCxnSpPr>
      <xdr:spPr>
        <a:xfrm flipV="1">
          <a:off x="3797300" y="16325326"/>
          <a:ext cx="838200" cy="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53586</xdr:rowOff>
    </xdr:from>
    <xdr:to>
      <xdr:col>19</xdr:col>
      <xdr:colOff>177800</xdr:colOff>
      <xdr:row>95</xdr:row>
      <xdr:rowOff>127974</xdr:rowOff>
    </xdr:to>
    <xdr:cxnSp macro="">
      <xdr:nvCxnSpPr>
        <xdr:cNvPr id="234" name="直線コネクタ 233"/>
        <xdr:cNvCxnSpPr/>
      </xdr:nvCxnSpPr>
      <xdr:spPr>
        <a:xfrm flipV="1">
          <a:off x="2908300" y="16341336"/>
          <a:ext cx="889000" cy="7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118655</xdr:rowOff>
    </xdr:from>
    <xdr:to>
      <xdr:col>15</xdr:col>
      <xdr:colOff>50800</xdr:colOff>
      <xdr:row>95</xdr:row>
      <xdr:rowOff>127974</xdr:rowOff>
    </xdr:to>
    <xdr:cxnSp macro="">
      <xdr:nvCxnSpPr>
        <xdr:cNvPr id="237" name="直線コネクタ 236"/>
        <xdr:cNvCxnSpPr/>
      </xdr:nvCxnSpPr>
      <xdr:spPr>
        <a:xfrm>
          <a:off x="2019300" y="16063505"/>
          <a:ext cx="889000" cy="3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118655</xdr:rowOff>
    </xdr:from>
    <xdr:to>
      <xdr:col>10</xdr:col>
      <xdr:colOff>114300</xdr:colOff>
      <xdr:row>94</xdr:row>
      <xdr:rowOff>142914</xdr:rowOff>
    </xdr:to>
    <xdr:cxnSp macro="">
      <xdr:nvCxnSpPr>
        <xdr:cNvPr id="240" name="直線コネクタ 239"/>
        <xdr:cNvCxnSpPr/>
      </xdr:nvCxnSpPr>
      <xdr:spPr>
        <a:xfrm flipV="1">
          <a:off x="1130300" y="16063505"/>
          <a:ext cx="889000" cy="19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158226</xdr:rowOff>
    </xdr:from>
    <xdr:to>
      <xdr:col>24</xdr:col>
      <xdr:colOff>114300</xdr:colOff>
      <xdr:row>95</xdr:row>
      <xdr:rowOff>88376</xdr:rowOff>
    </xdr:to>
    <xdr:sp macro="" textlink="">
      <xdr:nvSpPr>
        <xdr:cNvPr id="250" name="楕円 249"/>
        <xdr:cNvSpPr/>
      </xdr:nvSpPr>
      <xdr:spPr>
        <a:xfrm>
          <a:off x="4584700" y="162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9653</xdr:rowOff>
    </xdr:from>
    <xdr:ext cx="599010" cy="259045"/>
    <xdr:sp macro="" textlink="">
      <xdr:nvSpPr>
        <xdr:cNvPr id="251" name="衛生費該当値テキスト"/>
        <xdr:cNvSpPr txBox="1"/>
      </xdr:nvSpPr>
      <xdr:spPr>
        <a:xfrm>
          <a:off x="4686300" y="1612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2786</xdr:rowOff>
    </xdr:from>
    <xdr:to>
      <xdr:col>20</xdr:col>
      <xdr:colOff>38100</xdr:colOff>
      <xdr:row>95</xdr:row>
      <xdr:rowOff>104386</xdr:rowOff>
    </xdr:to>
    <xdr:sp macro="" textlink="">
      <xdr:nvSpPr>
        <xdr:cNvPr id="252" name="楕円 251"/>
        <xdr:cNvSpPr/>
      </xdr:nvSpPr>
      <xdr:spPr>
        <a:xfrm>
          <a:off x="3746500" y="162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120913</xdr:rowOff>
    </xdr:from>
    <xdr:ext cx="599010" cy="259045"/>
    <xdr:sp macro="" textlink="">
      <xdr:nvSpPr>
        <xdr:cNvPr id="253" name="テキスト ボックス 252"/>
        <xdr:cNvSpPr txBox="1"/>
      </xdr:nvSpPr>
      <xdr:spPr>
        <a:xfrm>
          <a:off x="3497795" y="1606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77174</xdr:rowOff>
    </xdr:from>
    <xdr:to>
      <xdr:col>15</xdr:col>
      <xdr:colOff>101600</xdr:colOff>
      <xdr:row>96</xdr:row>
      <xdr:rowOff>7324</xdr:rowOff>
    </xdr:to>
    <xdr:sp macro="" textlink="">
      <xdr:nvSpPr>
        <xdr:cNvPr id="254" name="楕円 253"/>
        <xdr:cNvSpPr/>
      </xdr:nvSpPr>
      <xdr:spPr>
        <a:xfrm>
          <a:off x="2857500" y="163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23851</xdr:rowOff>
    </xdr:from>
    <xdr:ext cx="599010" cy="259045"/>
    <xdr:sp macro="" textlink="">
      <xdr:nvSpPr>
        <xdr:cNvPr id="255" name="テキスト ボックス 254"/>
        <xdr:cNvSpPr txBox="1"/>
      </xdr:nvSpPr>
      <xdr:spPr>
        <a:xfrm>
          <a:off x="2608795" y="1614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67855</xdr:rowOff>
    </xdr:from>
    <xdr:to>
      <xdr:col>10</xdr:col>
      <xdr:colOff>165100</xdr:colOff>
      <xdr:row>93</xdr:row>
      <xdr:rowOff>169455</xdr:rowOff>
    </xdr:to>
    <xdr:sp macro="" textlink="">
      <xdr:nvSpPr>
        <xdr:cNvPr id="256" name="楕円 255"/>
        <xdr:cNvSpPr/>
      </xdr:nvSpPr>
      <xdr:spPr>
        <a:xfrm>
          <a:off x="1968500" y="160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14532</xdr:rowOff>
    </xdr:from>
    <xdr:ext cx="599010" cy="259045"/>
    <xdr:sp macro="" textlink="">
      <xdr:nvSpPr>
        <xdr:cNvPr id="257" name="テキスト ボックス 256"/>
        <xdr:cNvSpPr txBox="1"/>
      </xdr:nvSpPr>
      <xdr:spPr>
        <a:xfrm>
          <a:off x="1719795" y="1578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92114</xdr:rowOff>
    </xdr:from>
    <xdr:to>
      <xdr:col>6</xdr:col>
      <xdr:colOff>38100</xdr:colOff>
      <xdr:row>95</xdr:row>
      <xdr:rowOff>22264</xdr:rowOff>
    </xdr:to>
    <xdr:sp macro="" textlink="">
      <xdr:nvSpPr>
        <xdr:cNvPr id="258" name="楕円 257"/>
        <xdr:cNvSpPr/>
      </xdr:nvSpPr>
      <xdr:spPr>
        <a:xfrm>
          <a:off x="1079500" y="162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38791</xdr:rowOff>
    </xdr:from>
    <xdr:ext cx="599010" cy="259045"/>
    <xdr:sp macro="" textlink="">
      <xdr:nvSpPr>
        <xdr:cNvPr id="259" name="テキスト ボックス 258"/>
        <xdr:cNvSpPr txBox="1"/>
      </xdr:nvSpPr>
      <xdr:spPr>
        <a:xfrm>
          <a:off x="830795" y="159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50572</xdr:rowOff>
    </xdr:from>
    <xdr:to>
      <xdr:col>55</xdr:col>
      <xdr:colOff>0</xdr:colOff>
      <xdr:row>55</xdr:row>
      <xdr:rowOff>76322</xdr:rowOff>
    </xdr:to>
    <xdr:cxnSp macro="">
      <xdr:nvCxnSpPr>
        <xdr:cNvPr id="349" name="直線コネクタ 348"/>
        <xdr:cNvCxnSpPr/>
      </xdr:nvCxnSpPr>
      <xdr:spPr>
        <a:xfrm>
          <a:off x="9639300" y="9480322"/>
          <a:ext cx="8382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50572</xdr:rowOff>
    </xdr:from>
    <xdr:to>
      <xdr:col>50</xdr:col>
      <xdr:colOff>114300</xdr:colOff>
      <xdr:row>57</xdr:row>
      <xdr:rowOff>56450</xdr:rowOff>
    </xdr:to>
    <xdr:cxnSp macro="">
      <xdr:nvCxnSpPr>
        <xdr:cNvPr id="352" name="直線コネクタ 351"/>
        <xdr:cNvCxnSpPr/>
      </xdr:nvCxnSpPr>
      <xdr:spPr>
        <a:xfrm flipV="1">
          <a:off x="8750300" y="9480322"/>
          <a:ext cx="889000" cy="3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72887</xdr:rowOff>
    </xdr:from>
    <xdr:to>
      <xdr:col>45</xdr:col>
      <xdr:colOff>177800</xdr:colOff>
      <xdr:row>57</xdr:row>
      <xdr:rowOff>56450</xdr:rowOff>
    </xdr:to>
    <xdr:cxnSp macro="">
      <xdr:nvCxnSpPr>
        <xdr:cNvPr id="355" name="直線コネクタ 354"/>
        <xdr:cNvCxnSpPr/>
      </xdr:nvCxnSpPr>
      <xdr:spPr>
        <a:xfrm>
          <a:off x="7861300" y="8988287"/>
          <a:ext cx="889000" cy="8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72887</xdr:rowOff>
    </xdr:from>
    <xdr:to>
      <xdr:col>41</xdr:col>
      <xdr:colOff>50800</xdr:colOff>
      <xdr:row>57</xdr:row>
      <xdr:rowOff>32039</xdr:rowOff>
    </xdr:to>
    <xdr:cxnSp macro="">
      <xdr:nvCxnSpPr>
        <xdr:cNvPr id="358" name="直線コネクタ 357"/>
        <xdr:cNvCxnSpPr/>
      </xdr:nvCxnSpPr>
      <xdr:spPr>
        <a:xfrm flipV="1">
          <a:off x="6972300" y="8988287"/>
          <a:ext cx="889000" cy="8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25522</xdr:rowOff>
    </xdr:from>
    <xdr:to>
      <xdr:col>55</xdr:col>
      <xdr:colOff>50800</xdr:colOff>
      <xdr:row>55</xdr:row>
      <xdr:rowOff>127122</xdr:rowOff>
    </xdr:to>
    <xdr:sp macro="" textlink="">
      <xdr:nvSpPr>
        <xdr:cNvPr id="368" name="楕円 367"/>
        <xdr:cNvSpPr/>
      </xdr:nvSpPr>
      <xdr:spPr>
        <a:xfrm>
          <a:off x="10426700" y="94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48399</xdr:rowOff>
    </xdr:from>
    <xdr:ext cx="599010" cy="259045"/>
    <xdr:sp macro="" textlink="">
      <xdr:nvSpPr>
        <xdr:cNvPr id="369" name="農林水産業費該当値テキスト"/>
        <xdr:cNvSpPr txBox="1"/>
      </xdr:nvSpPr>
      <xdr:spPr>
        <a:xfrm>
          <a:off x="10528300" y="930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171222</xdr:rowOff>
    </xdr:from>
    <xdr:to>
      <xdr:col>50</xdr:col>
      <xdr:colOff>165100</xdr:colOff>
      <xdr:row>55</xdr:row>
      <xdr:rowOff>101372</xdr:rowOff>
    </xdr:to>
    <xdr:sp macro="" textlink="">
      <xdr:nvSpPr>
        <xdr:cNvPr id="370" name="楕円 369"/>
        <xdr:cNvSpPr/>
      </xdr:nvSpPr>
      <xdr:spPr>
        <a:xfrm>
          <a:off x="9588500" y="942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117899</xdr:rowOff>
    </xdr:from>
    <xdr:ext cx="599010" cy="259045"/>
    <xdr:sp macro="" textlink="">
      <xdr:nvSpPr>
        <xdr:cNvPr id="371" name="テキスト ボックス 370"/>
        <xdr:cNvSpPr txBox="1"/>
      </xdr:nvSpPr>
      <xdr:spPr>
        <a:xfrm>
          <a:off x="9339795" y="920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5650</xdr:rowOff>
    </xdr:from>
    <xdr:to>
      <xdr:col>46</xdr:col>
      <xdr:colOff>38100</xdr:colOff>
      <xdr:row>57</xdr:row>
      <xdr:rowOff>107250</xdr:rowOff>
    </xdr:to>
    <xdr:sp macro="" textlink="">
      <xdr:nvSpPr>
        <xdr:cNvPr id="372" name="楕円 371"/>
        <xdr:cNvSpPr/>
      </xdr:nvSpPr>
      <xdr:spPr>
        <a:xfrm>
          <a:off x="8699500" y="97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123777</xdr:rowOff>
    </xdr:from>
    <xdr:ext cx="599010" cy="259045"/>
    <xdr:sp macro="" textlink="">
      <xdr:nvSpPr>
        <xdr:cNvPr id="373" name="テキスト ボックス 372"/>
        <xdr:cNvSpPr txBox="1"/>
      </xdr:nvSpPr>
      <xdr:spPr>
        <a:xfrm>
          <a:off x="8450795" y="955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22087</xdr:rowOff>
    </xdr:from>
    <xdr:to>
      <xdr:col>41</xdr:col>
      <xdr:colOff>101600</xdr:colOff>
      <xdr:row>52</xdr:row>
      <xdr:rowOff>123687</xdr:rowOff>
    </xdr:to>
    <xdr:sp macro="" textlink="">
      <xdr:nvSpPr>
        <xdr:cNvPr id="374" name="楕円 373"/>
        <xdr:cNvSpPr/>
      </xdr:nvSpPr>
      <xdr:spPr>
        <a:xfrm>
          <a:off x="7810500" y="89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140214</xdr:rowOff>
    </xdr:from>
    <xdr:ext cx="599010" cy="259045"/>
    <xdr:sp macro="" textlink="">
      <xdr:nvSpPr>
        <xdr:cNvPr id="375" name="テキスト ボックス 374"/>
        <xdr:cNvSpPr txBox="1"/>
      </xdr:nvSpPr>
      <xdr:spPr>
        <a:xfrm>
          <a:off x="7561795" y="871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152689</xdr:rowOff>
    </xdr:from>
    <xdr:to>
      <xdr:col>36</xdr:col>
      <xdr:colOff>165100</xdr:colOff>
      <xdr:row>57</xdr:row>
      <xdr:rowOff>82839</xdr:rowOff>
    </xdr:to>
    <xdr:sp macro="" textlink="">
      <xdr:nvSpPr>
        <xdr:cNvPr id="376" name="楕円 375"/>
        <xdr:cNvSpPr/>
      </xdr:nvSpPr>
      <xdr:spPr>
        <a:xfrm>
          <a:off x="6921500" y="975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99366</xdr:rowOff>
    </xdr:from>
    <xdr:ext cx="599010" cy="259045"/>
    <xdr:sp macro="" textlink="">
      <xdr:nvSpPr>
        <xdr:cNvPr id="377" name="テキスト ボックス 376"/>
        <xdr:cNvSpPr txBox="1"/>
      </xdr:nvSpPr>
      <xdr:spPr>
        <a:xfrm>
          <a:off x="6672795" y="952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162340</xdr:rowOff>
    </xdr:from>
    <xdr:to>
      <xdr:col>55</xdr:col>
      <xdr:colOff>0</xdr:colOff>
      <xdr:row>78</xdr:row>
      <xdr:rowOff>3688</xdr:rowOff>
    </xdr:to>
    <xdr:cxnSp macro="">
      <xdr:nvCxnSpPr>
        <xdr:cNvPr id="404" name="直線コネクタ 403"/>
        <xdr:cNvCxnSpPr/>
      </xdr:nvCxnSpPr>
      <xdr:spPr>
        <a:xfrm>
          <a:off x="9639300" y="13363990"/>
          <a:ext cx="8382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97079</xdr:rowOff>
    </xdr:from>
    <xdr:to>
      <xdr:col>50</xdr:col>
      <xdr:colOff>114300</xdr:colOff>
      <xdr:row>77</xdr:row>
      <xdr:rowOff>162340</xdr:rowOff>
    </xdr:to>
    <xdr:cxnSp macro="">
      <xdr:nvCxnSpPr>
        <xdr:cNvPr id="407" name="直線コネクタ 406"/>
        <xdr:cNvCxnSpPr/>
      </xdr:nvCxnSpPr>
      <xdr:spPr>
        <a:xfrm>
          <a:off x="8750300" y="13298729"/>
          <a:ext cx="889000" cy="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97079</xdr:rowOff>
    </xdr:from>
    <xdr:to>
      <xdr:col>45</xdr:col>
      <xdr:colOff>177800</xdr:colOff>
      <xdr:row>78</xdr:row>
      <xdr:rowOff>10116</xdr:rowOff>
    </xdr:to>
    <xdr:cxnSp macro="">
      <xdr:nvCxnSpPr>
        <xdr:cNvPr id="410" name="直線コネクタ 409"/>
        <xdr:cNvCxnSpPr/>
      </xdr:nvCxnSpPr>
      <xdr:spPr>
        <a:xfrm flipV="1">
          <a:off x="7861300" y="13298729"/>
          <a:ext cx="889000" cy="8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161097</xdr:rowOff>
    </xdr:from>
    <xdr:to>
      <xdr:col>41</xdr:col>
      <xdr:colOff>50800</xdr:colOff>
      <xdr:row>78</xdr:row>
      <xdr:rowOff>10116</xdr:rowOff>
    </xdr:to>
    <xdr:cxnSp macro="">
      <xdr:nvCxnSpPr>
        <xdr:cNvPr id="413" name="直線コネクタ 412"/>
        <xdr:cNvCxnSpPr/>
      </xdr:nvCxnSpPr>
      <xdr:spPr>
        <a:xfrm>
          <a:off x="6972300" y="13362747"/>
          <a:ext cx="889000" cy="2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124338</xdr:rowOff>
    </xdr:from>
    <xdr:to>
      <xdr:col>55</xdr:col>
      <xdr:colOff>50800</xdr:colOff>
      <xdr:row>78</xdr:row>
      <xdr:rowOff>54488</xdr:rowOff>
    </xdr:to>
    <xdr:sp macro="" textlink="">
      <xdr:nvSpPr>
        <xdr:cNvPr id="423" name="楕円 422"/>
        <xdr:cNvSpPr/>
      </xdr:nvSpPr>
      <xdr:spPr>
        <a:xfrm>
          <a:off x="10426700" y="133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39265</xdr:rowOff>
    </xdr:from>
    <xdr:ext cx="534377" cy="259045"/>
    <xdr:sp macro="" textlink="">
      <xdr:nvSpPr>
        <xdr:cNvPr id="424" name="商工費該当値テキスト"/>
        <xdr:cNvSpPr txBox="1"/>
      </xdr:nvSpPr>
      <xdr:spPr>
        <a:xfrm>
          <a:off x="10528300" y="132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111540</xdr:rowOff>
    </xdr:from>
    <xdr:to>
      <xdr:col>50</xdr:col>
      <xdr:colOff>165100</xdr:colOff>
      <xdr:row>78</xdr:row>
      <xdr:rowOff>41690</xdr:rowOff>
    </xdr:to>
    <xdr:sp macro="" textlink="">
      <xdr:nvSpPr>
        <xdr:cNvPr id="425" name="楕円 424"/>
        <xdr:cNvSpPr/>
      </xdr:nvSpPr>
      <xdr:spPr>
        <a:xfrm>
          <a:off x="9588500" y="133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32817</xdr:rowOff>
    </xdr:from>
    <xdr:ext cx="534377" cy="259045"/>
    <xdr:sp macro="" textlink="">
      <xdr:nvSpPr>
        <xdr:cNvPr id="426" name="テキスト ボックス 425"/>
        <xdr:cNvSpPr txBox="1"/>
      </xdr:nvSpPr>
      <xdr:spPr>
        <a:xfrm>
          <a:off x="9372111" y="134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46279</xdr:rowOff>
    </xdr:from>
    <xdr:to>
      <xdr:col>46</xdr:col>
      <xdr:colOff>38100</xdr:colOff>
      <xdr:row>77</xdr:row>
      <xdr:rowOff>147879</xdr:rowOff>
    </xdr:to>
    <xdr:sp macro="" textlink="">
      <xdr:nvSpPr>
        <xdr:cNvPr id="427" name="楕円 426"/>
        <xdr:cNvSpPr/>
      </xdr:nvSpPr>
      <xdr:spPr>
        <a:xfrm>
          <a:off x="8699500" y="132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139006</xdr:rowOff>
    </xdr:from>
    <xdr:ext cx="534377" cy="259045"/>
    <xdr:sp macro="" textlink="">
      <xdr:nvSpPr>
        <xdr:cNvPr id="428" name="テキスト ボックス 427"/>
        <xdr:cNvSpPr txBox="1"/>
      </xdr:nvSpPr>
      <xdr:spPr>
        <a:xfrm>
          <a:off x="8483111" y="133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130766</xdr:rowOff>
    </xdr:from>
    <xdr:to>
      <xdr:col>41</xdr:col>
      <xdr:colOff>101600</xdr:colOff>
      <xdr:row>78</xdr:row>
      <xdr:rowOff>60916</xdr:rowOff>
    </xdr:to>
    <xdr:sp macro="" textlink="">
      <xdr:nvSpPr>
        <xdr:cNvPr id="429" name="楕円 428"/>
        <xdr:cNvSpPr/>
      </xdr:nvSpPr>
      <xdr:spPr>
        <a:xfrm>
          <a:off x="7810500" y="133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77443</xdr:rowOff>
    </xdr:from>
    <xdr:ext cx="534377" cy="259045"/>
    <xdr:sp macro="" textlink="">
      <xdr:nvSpPr>
        <xdr:cNvPr id="430" name="テキスト ボックス 429"/>
        <xdr:cNvSpPr txBox="1"/>
      </xdr:nvSpPr>
      <xdr:spPr>
        <a:xfrm>
          <a:off x="7594111" y="131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110297</xdr:rowOff>
    </xdr:from>
    <xdr:to>
      <xdr:col>36</xdr:col>
      <xdr:colOff>165100</xdr:colOff>
      <xdr:row>78</xdr:row>
      <xdr:rowOff>40447</xdr:rowOff>
    </xdr:to>
    <xdr:sp macro="" textlink="">
      <xdr:nvSpPr>
        <xdr:cNvPr id="431" name="楕円 430"/>
        <xdr:cNvSpPr/>
      </xdr:nvSpPr>
      <xdr:spPr>
        <a:xfrm>
          <a:off x="6921500" y="133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56974</xdr:rowOff>
    </xdr:from>
    <xdr:ext cx="534377" cy="259045"/>
    <xdr:sp macro="" textlink="">
      <xdr:nvSpPr>
        <xdr:cNvPr id="432" name="テキスト ボックス 431"/>
        <xdr:cNvSpPr txBox="1"/>
      </xdr:nvSpPr>
      <xdr:spPr>
        <a:xfrm>
          <a:off x="6705111" y="130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35702</xdr:rowOff>
    </xdr:from>
    <xdr:to>
      <xdr:col>55</xdr:col>
      <xdr:colOff>0</xdr:colOff>
      <xdr:row>96</xdr:row>
      <xdr:rowOff>163688</xdr:rowOff>
    </xdr:to>
    <xdr:cxnSp macro="">
      <xdr:nvCxnSpPr>
        <xdr:cNvPr id="462" name="直線コネクタ 461"/>
        <xdr:cNvCxnSpPr/>
      </xdr:nvCxnSpPr>
      <xdr:spPr>
        <a:xfrm flipV="1">
          <a:off x="9639300" y="16494902"/>
          <a:ext cx="838200" cy="1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141125</xdr:rowOff>
    </xdr:from>
    <xdr:to>
      <xdr:col>50</xdr:col>
      <xdr:colOff>114300</xdr:colOff>
      <xdr:row>96</xdr:row>
      <xdr:rowOff>163688</xdr:rowOff>
    </xdr:to>
    <xdr:cxnSp macro="">
      <xdr:nvCxnSpPr>
        <xdr:cNvPr id="465" name="直線コネクタ 464"/>
        <xdr:cNvCxnSpPr/>
      </xdr:nvCxnSpPr>
      <xdr:spPr>
        <a:xfrm>
          <a:off x="8750300" y="15914525"/>
          <a:ext cx="889000" cy="70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141125</xdr:rowOff>
    </xdr:from>
    <xdr:to>
      <xdr:col>45</xdr:col>
      <xdr:colOff>177800</xdr:colOff>
      <xdr:row>98</xdr:row>
      <xdr:rowOff>19053</xdr:rowOff>
    </xdr:to>
    <xdr:cxnSp macro="">
      <xdr:nvCxnSpPr>
        <xdr:cNvPr id="468" name="直線コネクタ 467"/>
        <xdr:cNvCxnSpPr/>
      </xdr:nvCxnSpPr>
      <xdr:spPr>
        <a:xfrm flipV="1">
          <a:off x="7861300" y="15914525"/>
          <a:ext cx="889000" cy="90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82558</xdr:rowOff>
    </xdr:from>
    <xdr:to>
      <xdr:col>41</xdr:col>
      <xdr:colOff>50800</xdr:colOff>
      <xdr:row>98</xdr:row>
      <xdr:rowOff>19053</xdr:rowOff>
    </xdr:to>
    <xdr:cxnSp macro="">
      <xdr:nvCxnSpPr>
        <xdr:cNvPr id="471" name="直線コネクタ 470"/>
        <xdr:cNvCxnSpPr/>
      </xdr:nvCxnSpPr>
      <xdr:spPr>
        <a:xfrm>
          <a:off x="6972300" y="16541758"/>
          <a:ext cx="889000" cy="27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156352</xdr:rowOff>
    </xdr:from>
    <xdr:to>
      <xdr:col>55</xdr:col>
      <xdr:colOff>50800</xdr:colOff>
      <xdr:row>96</xdr:row>
      <xdr:rowOff>86502</xdr:rowOff>
    </xdr:to>
    <xdr:sp macro="" textlink="">
      <xdr:nvSpPr>
        <xdr:cNvPr id="481" name="楕円 480"/>
        <xdr:cNvSpPr/>
      </xdr:nvSpPr>
      <xdr:spPr>
        <a:xfrm>
          <a:off x="10426700" y="164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7779</xdr:rowOff>
    </xdr:from>
    <xdr:ext cx="599010" cy="259045"/>
    <xdr:sp macro="" textlink="">
      <xdr:nvSpPr>
        <xdr:cNvPr id="482" name="土木費該当値テキスト"/>
        <xdr:cNvSpPr txBox="1"/>
      </xdr:nvSpPr>
      <xdr:spPr>
        <a:xfrm>
          <a:off x="10528300" y="1629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112888</xdr:rowOff>
    </xdr:from>
    <xdr:to>
      <xdr:col>50</xdr:col>
      <xdr:colOff>165100</xdr:colOff>
      <xdr:row>97</xdr:row>
      <xdr:rowOff>43038</xdr:rowOff>
    </xdr:to>
    <xdr:sp macro="" textlink="">
      <xdr:nvSpPr>
        <xdr:cNvPr id="483" name="楕円 482"/>
        <xdr:cNvSpPr/>
      </xdr:nvSpPr>
      <xdr:spPr>
        <a:xfrm>
          <a:off x="9588500" y="165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34165</xdr:rowOff>
    </xdr:from>
    <xdr:ext cx="599010" cy="259045"/>
    <xdr:sp macro="" textlink="">
      <xdr:nvSpPr>
        <xdr:cNvPr id="484" name="テキスト ボックス 483"/>
        <xdr:cNvSpPr txBox="1"/>
      </xdr:nvSpPr>
      <xdr:spPr>
        <a:xfrm>
          <a:off x="9339795" y="1666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90325</xdr:rowOff>
    </xdr:from>
    <xdr:to>
      <xdr:col>46</xdr:col>
      <xdr:colOff>38100</xdr:colOff>
      <xdr:row>93</xdr:row>
      <xdr:rowOff>20475</xdr:rowOff>
    </xdr:to>
    <xdr:sp macro="" textlink="">
      <xdr:nvSpPr>
        <xdr:cNvPr id="485" name="楕円 484"/>
        <xdr:cNvSpPr/>
      </xdr:nvSpPr>
      <xdr:spPr>
        <a:xfrm>
          <a:off x="8699500" y="158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37002</xdr:rowOff>
    </xdr:from>
    <xdr:ext cx="599010" cy="259045"/>
    <xdr:sp macro="" textlink="">
      <xdr:nvSpPr>
        <xdr:cNvPr id="486" name="テキスト ボックス 485"/>
        <xdr:cNvSpPr txBox="1"/>
      </xdr:nvSpPr>
      <xdr:spPr>
        <a:xfrm>
          <a:off x="8450795" y="1563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139703</xdr:rowOff>
    </xdr:from>
    <xdr:to>
      <xdr:col>41</xdr:col>
      <xdr:colOff>101600</xdr:colOff>
      <xdr:row>98</xdr:row>
      <xdr:rowOff>69853</xdr:rowOff>
    </xdr:to>
    <xdr:sp macro="" textlink="">
      <xdr:nvSpPr>
        <xdr:cNvPr id="487" name="楕円 486"/>
        <xdr:cNvSpPr/>
      </xdr:nvSpPr>
      <xdr:spPr>
        <a:xfrm>
          <a:off x="7810500" y="167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60980</xdr:rowOff>
    </xdr:from>
    <xdr:ext cx="534377" cy="259045"/>
    <xdr:sp macro="" textlink="">
      <xdr:nvSpPr>
        <xdr:cNvPr id="488" name="テキスト ボックス 487"/>
        <xdr:cNvSpPr txBox="1"/>
      </xdr:nvSpPr>
      <xdr:spPr>
        <a:xfrm>
          <a:off x="7594111" y="168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31758</xdr:rowOff>
    </xdr:from>
    <xdr:to>
      <xdr:col>36</xdr:col>
      <xdr:colOff>165100</xdr:colOff>
      <xdr:row>96</xdr:row>
      <xdr:rowOff>133358</xdr:rowOff>
    </xdr:to>
    <xdr:sp macro="" textlink="">
      <xdr:nvSpPr>
        <xdr:cNvPr id="489" name="楕円 488"/>
        <xdr:cNvSpPr/>
      </xdr:nvSpPr>
      <xdr:spPr>
        <a:xfrm>
          <a:off x="6921500" y="164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149885</xdr:rowOff>
    </xdr:from>
    <xdr:ext cx="599010" cy="259045"/>
    <xdr:sp macro="" textlink="">
      <xdr:nvSpPr>
        <xdr:cNvPr id="490" name="テキスト ボックス 489"/>
        <xdr:cNvSpPr txBox="1"/>
      </xdr:nvSpPr>
      <xdr:spPr>
        <a:xfrm>
          <a:off x="6672795" y="1626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160062</xdr:rowOff>
    </xdr:from>
    <xdr:to>
      <xdr:col>85</xdr:col>
      <xdr:colOff>127000</xdr:colOff>
      <xdr:row>35</xdr:row>
      <xdr:rowOff>95466</xdr:rowOff>
    </xdr:to>
    <xdr:cxnSp macro="">
      <xdr:nvCxnSpPr>
        <xdr:cNvPr id="522" name="直線コネクタ 521"/>
        <xdr:cNvCxnSpPr/>
      </xdr:nvCxnSpPr>
      <xdr:spPr>
        <a:xfrm>
          <a:off x="15481300" y="5989362"/>
          <a:ext cx="8382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30805</xdr:rowOff>
    </xdr:from>
    <xdr:to>
      <xdr:col>81</xdr:col>
      <xdr:colOff>50800</xdr:colOff>
      <xdr:row>34</xdr:row>
      <xdr:rowOff>160062</xdr:rowOff>
    </xdr:to>
    <xdr:cxnSp macro="">
      <xdr:nvCxnSpPr>
        <xdr:cNvPr id="525" name="直線コネクタ 524"/>
        <xdr:cNvCxnSpPr/>
      </xdr:nvCxnSpPr>
      <xdr:spPr>
        <a:xfrm>
          <a:off x="14592300" y="5517205"/>
          <a:ext cx="889000" cy="47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7" name="テキスト ボックス 526"/>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30805</xdr:rowOff>
    </xdr:from>
    <xdr:to>
      <xdr:col>76</xdr:col>
      <xdr:colOff>114300</xdr:colOff>
      <xdr:row>34</xdr:row>
      <xdr:rowOff>163115</xdr:rowOff>
    </xdr:to>
    <xdr:cxnSp macro="">
      <xdr:nvCxnSpPr>
        <xdr:cNvPr id="528" name="直線コネクタ 527"/>
        <xdr:cNvCxnSpPr/>
      </xdr:nvCxnSpPr>
      <xdr:spPr>
        <a:xfrm flipV="1">
          <a:off x="13703300" y="5517205"/>
          <a:ext cx="889000" cy="4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11439</xdr:rowOff>
    </xdr:from>
    <xdr:to>
      <xdr:col>71</xdr:col>
      <xdr:colOff>177800</xdr:colOff>
      <xdr:row>34</xdr:row>
      <xdr:rowOff>163115</xdr:rowOff>
    </xdr:to>
    <xdr:cxnSp macro="">
      <xdr:nvCxnSpPr>
        <xdr:cNvPr id="531" name="直線コネクタ 530"/>
        <xdr:cNvCxnSpPr/>
      </xdr:nvCxnSpPr>
      <xdr:spPr>
        <a:xfrm>
          <a:off x="12814300" y="5669289"/>
          <a:ext cx="889000" cy="3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64192</xdr:rowOff>
    </xdr:from>
    <xdr:ext cx="534377" cy="259045"/>
    <xdr:sp macro="" textlink="">
      <xdr:nvSpPr>
        <xdr:cNvPr id="533" name="テキスト ボックス 532"/>
        <xdr:cNvSpPr txBox="1"/>
      </xdr:nvSpPr>
      <xdr:spPr>
        <a:xfrm>
          <a:off x="13436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44666</xdr:rowOff>
    </xdr:from>
    <xdr:to>
      <xdr:col>85</xdr:col>
      <xdr:colOff>177800</xdr:colOff>
      <xdr:row>35</xdr:row>
      <xdr:rowOff>146266</xdr:rowOff>
    </xdr:to>
    <xdr:sp macro="" textlink="">
      <xdr:nvSpPr>
        <xdr:cNvPr id="541" name="楕円 540"/>
        <xdr:cNvSpPr/>
      </xdr:nvSpPr>
      <xdr:spPr>
        <a:xfrm>
          <a:off x="16268700" y="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67543</xdr:rowOff>
    </xdr:from>
    <xdr:ext cx="534377" cy="259045"/>
    <xdr:sp macro="" textlink="">
      <xdr:nvSpPr>
        <xdr:cNvPr id="542" name="消防費該当値テキスト"/>
        <xdr:cNvSpPr txBox="1"/>
      </xdr:nvSpPr>
      <xdr:spPr>
        <a:xfrm>
          <a:off x="16370300" y="58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109262</xdr:rowOff>
    </xdr:from>
    <xdr:to>
      <xdr:col>81</xdr:col>
      <xdr:colOff>101600</xdr:colOff>
      <xdr:row>35</xdr:row>
      <xdr:rowOff>39412</xdr:rowOff>
    </xdr:to>
    <xdr:sp macro="" textlink="">
      <xdr:nvSpPr>
        <xdr:cNvPr id="543" name="楕円 542"/>
        <xdr:cNvSpPr/>
      </xdr:nvSpPr>
      <xdr:spPr>
        <a:xfrm>
          <a:off x="15430500" y="59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55939</xdr:rowOff>
    </xdr:from>
    <xdr:ext cx="534377" cy="259045"/>
    <xdr:sp macro="" textlink="">
      <xdr:nvSpPr>
        <xdr:cNvPr id="544" name="テキスト ボックス 543"/>
        <xdr:cNvSpPr txBox="1"/>
      </xdr:nvSpPr>
      <xdr:spPr>
        <a:xfrm>
          <a:off x="15214111" y="57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151455</xdr:rowOff>
    </xdr:from>
    <xdr:to>
      <xdr:col>76</xdr:col>
      <xdr:colOff>165100</xdr:colOff>
      <xdr:row>32</xdr:row>
      <xdr:rowOff>81605</xdr:rowOff>
    </xdr:to>
    <xdr:sp macro="" textlink="">
      <xdr:nvSpPr>
        <xdr:cNvPr id="545" name="楕円 544"/>
        <xdr:cNvSpPr/>
      </xdr:nvSpPr>
      <xdr:spPr>
        <a:xfrm>
          <a:off x="14541500" y="546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98132</xdr:rowOff>
    </xdr:from>
    <xdr:ext cx="534377" cy="259045"/>
    <xdr:sp macro="" textlink="">
      <xdr:nvSpPr>
        <xdr:cNvPr id="546" name="テキスト ボックス 545"/>
        <xdr:cNvSpPr txBox="1"/>
      </xdr:nvSpPr>
      <xdr:spPr>
        <a:xfrm>
          <a:off x="14325111" y="524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112315</xdr:rowOff>
    </xdr:from>
    <xdr:to>
      <xdr:col>72</xdr:col>
      <xdr:colOff>38100</xdr:colOff>
      <xdr:row>35</xdr:row>
      <xdr:rowOff>42465</xdr:rowOff>
    </xdr:to>
    <xdr:sp macro="" textlink="">
      <xdr:nvSpPr>
        <xdr:cNvPr id="547" name="楕円 546"/>
        <xdr:cNvSpPr/>
      </xdr:nvSpPr>
      <xdr:spPr>
        <a:xfrm>
          <a:off x="13652500" y="594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58992</xdr:rowOff>
    </xdr:from>
    <xdr:ext cx="534377" cy="259045"/>
    <xdr:sp macro="" textlink="">
      <xdr:nvSpPr>
        <xdr:cNvPr id="548" name="テキスト ボックス 547"/>
        <xdr:cNvSpPr txBox="1"/>
      </xdr:nvSpPr>
      <xdr:spPr>
        <a:xfrm>
          <a:off x="13436111" y="57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132089</xdr:rowOff>
    </xdr:from>
    <xdr:to>
      <xdr:col>67</xdr:col>
      <xdr:colOff>101600</xdr:colOff>
      <xdr:row>33</xdr:row>
      <xdr:rowOff>62239</xdr:rowOff>
    </xdr:to>
    <xdr:sp macro="" textlink="">
      <xdr:nvSpPr>
        <xdr:cNvPr id="549" name="楕円 548"/>
        <xdr:cNvSpPr/>
      </xdr:nvSpPr>
      <xdr:spPr>
        <a:xfrm>
          <a:off x="12763500" y="56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78766</xdr:rowOff>
    </xdr:from>
    <xdr:ext cx="534377" cy="259045"/>
    <xdr:sp macro="" textlink="">
      <xdr:nvSpPr>
        <xdr:cNvPr id="550" name="テキスト ボックス 549"/>
        <xdr:cNvSpPr txBox="1"/>
      </xdr:nvSpPr>
      <xdr:spPr>
        <a:xfrm>
          <a:off x="12547111" y="53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69393</xdr:rowOff>
    </xdr:from>
    <xdr:to>
      <xdr:col>85</xdr:col>
      <xdr:colOff>127000</xdr:colOff>
      <xdr:row>57</xdr:row>
      <xdr:rowOff>85901</xdr:rowOff>
    </xdr:to>
    <xdr:cxnSp macro="">
      <xdr:nvCxnSpPr>
        <xdr:cNvPr id="581" name="直線コネクタ 580"/>
        <xdr:cNvCxnSpPr/>
      </xdr:nvCxnSpPr>
      <xdr:spPr>
        <a:xfrm flipV="1">
          <a:off x="15481300" y="9842043"/>
          <a:ext cx="8382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87589</xdr:rowOff>
    </xdr:from>
    <xdr:to>
      <xdr:col>81</xdr:col>
      <xdr:colOff>50800</xdr:colOff>
      <xdr:row>57</xdr:row>
      <xdr:rowOff>85901</xdr:rowOff>
    </xdr:to>
    <xdr:cxnSp macro="">
      <xdr:nvCxnSpPr>
        <xdr:cNvPr id="584" name="直線コネクタ 583"/>
        <xdr:cNvCxnSpPr/>
      </xdr:nvCxnSpPr>
      <xdr:spPr>
        <a:xfrm>
          <a:off x="14592300" y="9688789"/>
          <a:ext cx="889000" cy="1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87589</xdr:rowOff>
    </xdr:from>
    <xdr:to>
      <xdr:col>76</xdr:col>
      <xdr:colOff>114300</xdr:colOff>
      <xdr:row>57</xdr:row>
      <xdr:rowOff>73801</xdr:rowOff>
    </xdr:to>
    <xdr:cxnSp macro="">
      <xdr:nvCxnSpPr>
        <xdr:cNvPr id="587" name="直線コネクタ 586"/>
        <xdr:cNvCxnSpPr/>
      </xdr:nvCxnSpPr>
      <xdr:spPr>
        <a:xfrm flipV="1">
          <a:off x="13703300" y="9688789"/>
          <a:ext cx="889000" cy="15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73801</xdr:rowOff>
    </xdr:from>
    <xdr:to>
      <xdr:col>71</xdr:col>
      <xdr:colOff>177800</xdr:colOff>
      <xdr:row>57</xdr:row>
      <xdr:rowOff>109031</xdr:rowOff>
    </xdr:to>
    <xdr:cxnSp macro="">
      <xdr:nvCxnSpPr>
        <xdr:cNvPr id="590" name="直線コネクタ 589"/>
        <xdr:cNvCxnSpPr/>
      </xdr:nvCxnSpPr>
      <xdr:spPr>
        <a:xfrm flipV="1">
          <a:off x="12814300" y="9846451"/>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18593</xdr:rowOff>
    </xdr:from>
    <xdr:to>
      <xdr:col>85</xdr:col>
      <xdr:colOff>177800</xdr:colOff>
      <xdr:row>57</xdr:row>
      <xdr:rowOff>120193</xdr:rowOff>
    </xdr:to>
    <xdr:sp macro="" textlink="">
      <xdr:nvSpPr>
        <xdr:cNvPr id="600" name="楕円 599"/>
        <xdr:cNvSpPr/>
      </xdr:nvSpPr>
      <xdr:spPr>
        <a:xfrm>
          <a:off x="16268700" y="97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168470</xdr:rowOff>
    </xdr:from>
    <xdr:ext cx="599010" cy="259045"/>
    <xdr:sp macro="" textlink="">
      <xdr:nvSpPr>
        <xdr:cNvPr id="601" name="教育費該当値テキスト"/>
        <xdr:cNvSpPr txBox="1"/>
      </xdr:nvSpPr>
      <xdr:spPr>
        <a:xfrm>
          <a:off x="16370300" y="976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35101</xdr:rowOff>
    </xdr:from>
    <xdr:to>
      <xdr:col>81</xdr:col>
      <xdr:colOff>101600</xdr:colOff>
      <xdr:row>57</xdr:row>
      <xdr:rowOff>136701</xdr:rowOff>
    </xdr:to>
    <xdr:sp macro="" textlink="">
      <xdr:nvSpPr>
        <xdr:cNvPr id="602" name="楕円 601"/>
        <xdr:cNvSpPr/>
      </xdr:nvSpPr>
      <xdr:spPr>
        <a:xfrm>
          <a:off x="15430500" y="98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153228</xdr:rowOff>
    </xdr:from>
    <xdr:ext cx="599010" cy="259045"/>
    <xdr:sp macro="" textlink="">
      <xdr:nvSpPr>
        <xdr:cNvPr id="603" name="テキスト ボックス 602"/>
        <xdr:cNvSpPr txBox="1"/>
      </xdr:nvSpPr>
      <xdr:spPr>
        <a:xfrm>
          <a:off x="15181795" y="958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36789</xdr:rowOff>
    </xdr:from>
    <xdr:to>
      <xdr:col>76</xdr:col>
      <xdr:colOff>165100</xdr:colOff>
      <xdr:row>56</xdr:row>
      <xdr:rowOff>138389</xdr:rowOff>
    </xdr:to>
    <xdr:sp macro="" textlink="">
      <xdr:nvSpPr>
        <xdr:cNvPr id="604" name="楕円 603"/>
        <xdr:cNvSpPr/>
      </xdr:nvSpPr>
      <xdr:spPr>
        <a:xfrm>
          <a:off x="14541500" y="96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154916</xdr:rowOff>
    </xdr:from>
    <xdr:ext cx="599010" cy="259045"/>
    <xdr:sp macro="" textlink="">
      <xdr:nvSpPr>
        <xdr:cNvPr id="605" name="テキスト ボックス 604"/>
        <xdr:cNvSpPr txBox="1"/>
      </xdr:nvSpPr>
      <xdr:spPr>
        <a:xfrm>
          <a:off x="14292795" y="94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23001</xdr:rowOff>
    </xdr:from>
    <xdr:to>
      <xdr:col>72</xdr:col>
      <xdr:colOff>38100</xdr:colOff>
      <xdr:row>57</xdr:row>
      <xdr:rowOff>124601</xdr:rowOff>
    </xdr:to>
    <xdr:sp macro="" textlink="">
      <xdr:nvSpPr>
        <xdr:cNvPr id="606" name="楕円 605"/>
        <xdr:cNvSpPr/>
      </xdr:nvSpPr>
      <xdr:spPr>
        <a:xfrm>
          <a:off x="13652500" y="97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141128</xdr:rowOff>
    </xdr:from>
    <xdr:ext cx="599010" cy="259045"/>
    <xdr:sp macro="" textlink="">
      <xdr:nvSpPr>
        <xdr:cNvPr id="607" name="テキスト ボックス 606"/>
        <xdr:cNvSpPr txBox="1"/>
      </xdr:nvSpPr>
      <xdr:spPr>
        <a:xfrm>
          <a:off x="13403795" y="957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58231</xdr:rowOff>
    </xdr:from>
    <xdr:to>
      <xdr:col>67</xdr:col>
      <xdr:colOff>101600</xdr:colOff>
      <xdr:row>57</xdr:row>
      <xdr:rowOff>159831</xdr:rowOff>
    </xdr:to>
    <xdr:sp macro="" textlink="">
      <xdr:nvSpPr>
        <xdr:cNvPr id="608" name="楕円 607"/>
        <xdr:cNvSpPr/>
      </xdr:nvSpPr>
      <xdr:spPr>
        <a:xfrm>
          <a:off x="12763500" y="98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4908</xdr:rowOff>
    </xdr:from>
    <xdr:ext cx="599010" cy="259045"/>
    <xdr:sp macro="" textlink="">
      <xdr:nvSpPr>
        <xdr:cNvPr id="609" name="テキスト ボックス 608"/>
        <xdr:cNvSpPr txBox="1"/>
      </xdr:nvSpPr>
      <xdr:spPr>
        <a:xfrm>
          <a:off x="12514795" y="960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3" name="テキスト ボックス 62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92814</xdr:rowOff>
    </xdr:from>
    <xdr:to>
      <xdr:col>85</xdr:col>
      <xdr:colOff>126364</xdr:colOff>
      <xdr:row>78</xdr:row>
      <xdr:rowOff>139700</xdr:rowOff>
    </xdr:to>
    <xdr:cxnSp macro="">
      <xdr:nvCxnSpPr>
        <xdr:cNvPr id="631" name="直線コネクタ 630"/>
        <xdr:cNvCxnSpPr/>
      </xdr:nvCxnSpPr>
      <xdr:spPr>
        <a:xfrm flipV="1">
          <a:off x="16317595" y="12951564"/>
          <a:ext cx="1269" cy="56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39491</xdr:rowOff>
    </xdr:from>
    <xdr:ext cx="599010" cy="259045"/>
    <xdr:sp macro="" textlink="">
      <xdr:nvSpPr>
        <xdr:cNvPr id="634" name="災害復旧費最大値テキスト"/>
        <xdr:cNvSpPr txBox="1"/>
      </xdr:nvSpPr>
      <xdr:spPr>
        <a:xfrm>
          <a:off x="16370300" y="1272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92814</xdr:rowOff>
    </xdr:from>
    <xdr:to>
      <xdr:col>86</xdr:col>
      <xdr:colOff>25400</xdr:colOff>
      <xdr:row>75</xdr:row>
      <xdr:rowOff>92814</xdr:rowOff>
    </xdr:to>
    <xdr:cxnSp macro="">
      <xdr:nvCxnSpPr>
        <xdr:cNvPr id="635" name="直線コネクタ 634"/>
        <xdr:cNvCxnSpPr/>
      </xdr:nvCxnSpPr>
      <xdr:spPr>
        <a:xfrm>
          <a:off x="16230600" y="1295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24554</xdr:rowOff>
    </xdr:from>
    <xdr:to>
      <xdr:col>85</xdr:col>
      <xdr:colOff>127000</xdr:colOff>
      <xdr:row>78</xdr:row>
      <xdr:rowOff>58720</xdr:rowOff>
    </xdr:to>
    <xdr:cxnSp macro="">
      <xdr:nvCxnSpPr>
        <xdr:cNvPr id="636" name="直線コネクタ 635"/>
        <xdr:cNvCxnSpPr/>
      </xdr:nvCxnSpPr>
      <xdr:spPr>
        <a:xfrm flipV="1">
          <a:off x="15481300" y="13397654"/>
          <a:ext cx="838200" cy="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480</xdr:rowOff>
    </xdr:from>
    <xdr:ext cx="534377" cy="259045"/>
    <xdr:sp macro="" textlink="">
      <xdr:nvSpPr>
        <xdr:cNvPr id="637" name="災害復旧費平均値テキスト"/>
        <xdr:cNvSpPr txBox="1"/>
      </xdr:nvSpPr>
      <xdr:spPr>
        <a:xfrm>
          <a:off x="16370300" y="13373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22053</xdr:rowOff>
    </xdr:from>
    <xdr:to>
      <xdr:col>85</xdr:col>
      <xdr:colOff>177800</xdr:colOff>
      <xdr:row>78</xdr:row>
      <xdr:rowOff>123653</xdr:rowOff>
    </xdr:to>
    <xdr:sp macro="" textlink="">
      <xdr:nvSpPr>
        <xdr:cNvPr id="638" name="フローチャート: 判断 637"/>
        <xdr:cNvSpPr/>
      </xdr:nvSpPr>
      <xdr:spPr>
        <a:xfrm>
          <a:off x="16268700" y="1339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1054</xdr:rowOff>
    </xdr:from>
    <xdr:to>
      <xdr:col>81</xdr:col>
      <xdr:colOff>50800</xdr:colOff>
      <xdr:row>78</xdr:row>
      <xdr:rowOff>58720</xdr:rowOff>
    </xdr:to>
    <xdr:cxnSp macro="">
      <xdr:nvCxnSpPr>
        <xdr:cNvPr id="639" name="直線コネクタ 638"/>
        <xdr:cNvCxnSpPr/>
      </xdr:nvCxnSpPr>
      <xdr:spPr>
        <a:xfrm>
          <a:off x="14592300" y="13031254"/>
          <a:ext cx="889000" cy="40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26515</xdr:rowOff>
    </xdr:from>
    <xdr:to>
      <xdr:col>81</xdr:col>
      <xdr:colOff>101600</xdr:colOff>
      <xdr:row>78</xdr:row>
      <xdr:rowOff>128115</xdr:rowOff>
    </xdr:to>
    <xdr:sp macro="" textlink="">
      <xdr:nvSpPr>
        <xdr:cNvPr id="640" name="フローチャート: 判断 639"/>
        <xdr:cNvSpPr/>
      </xdr:nvSpPr>
      <xdr:spPr>
        <a:xfrm>
          <a:off x="15430500" y="1339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119242</xdr:rowOff>
    </xdr:from>
    <xdr:ext cx="534377" cy="259045"/>
    <xdr:sp macro="" textlink="">
      <xdr:nvSpPr>
        <xdr:cNvPr id="641" name="テキスト ボックス 640"/>
        <xdr:cNvSpPr txBox="1"/>
      </xdr:nvSpPr>
      <xdr:spPr>
        <a:xfrm>
          <a:off x="15214111" y="134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13362</xdr:rowOff>
    </xdr:from>
    <xdr:to>
      <xdr:col>76</xdr:col>
      <xdr:colOff>114300</xdr:colOff>
      <xdr:row>76</xdr:row>
      <xdr:rowOff>1054</xdr:rowOff>
    </xdr:to>
    <xdr:cxnSp macro="">
      <xdr:nvCxnSpPr>
        <xdr:cNvPr id="642" name="直線コネクタ 641"/>
        <xdr:cNvCxnSpPr/>
      </xdr:nvCxnSpPr>
      <xdr:spPr>
        <a:xfrm>
          <a:off x="13703300" y="12357762"/>
          <a:ext cx="889000" cy="6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4761</xdr:rowOff>
    </xdr:from>
    <xdr:to>
      <xdr:col>76</xdr:col>
      <xdr:colOff>165100</xdr:colOff>
      <xdr:row>78</xdr:row>
      <xdr:rowOff>106361</xdr:rowOff>
    </xdr:to>
    <xdr:sp macro="" textlink="">
      <xdr:nvSpPr>
        <xdr:cNvPr id="643" name="フローチャート: 判断 642"/>
        <xdr:cNvSpPr/>
      </xdr:nvSpPr>
      <xdr:spPr>
        <a:xfrm>
          <a:off x="14541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97488</xdr:rowOff>
    </xdr:from>
    <xdr:ext cx="534377" cy="259045"/>
    <xdr:sp macro="" textlink="">
      <xdr:nvSpPr>
        <xdr:cNvPr id="644" name="テキスト ボックス 643"/>
        <xdr:cNvSpPr txBox="1"/>
      </xdr:nvSpPr>
      <xdr:spPr>
        <a:xfrm>
          <a:off x="14325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13362</xdr:rowOff>
    </xdr:from>
    <xdr:to>
      <xdr:col>71</xdr:col>
      <xdr:colOff>177800</xdr:colOff>
      <xdr:row>77</xdr:row>
      <xdr:rowOff>12905</xdr:rowOff>
    </xdr:to>
    <xdr:cxnSp macro="">
      <xdr:nvCxnSpPr>
        <xdr:cNvPr id="645" name="直線コネクタ 644"/>
        <xdr:cNvCxnSpPr/>
      </xdr:nvCxnSpPr>
      <xdr:spPr>
        <a:xfrm flipV="1">
          <a:off x="12814300" y="12357762"/>
          <a:ext cx="889000" cy="8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13498</xdr:rowOff>
    </xdr:from>
    <xdr:to>
      <xdr:col>72</xdr:col>
      <xdr:colOff>38100</xdr:colOff>
      <xdr:row>78</xdr:row>
      <xdr:rowOff>115098</xdr:rowOff>
    </xdr:to>
    <xdr:sp macro="" textlink="">
      <xdr:nvSpPr>
        <xdr:cNvPr id="646" name="フローチャート: 判断 645"/>
        <xdr:cNvSpPr/>
      </xdr:nvSpPr>
      <xdr:spPr>
        <a:xfrm>
          <a:off x="13652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106225</xdr:rowOff>
    </xdr:from>
    <xdr:ext cx="534377" cy="259045"/>
    <xdr:sp macro="" textlink="">
      <xdr:nvSpPr>
        <xdr:cNvPr id="647" name="テキスト ボックス 646"/>
        <xdr:cNvSpPr txBox="1"/>
      </xdr:nvSpPr>
      <xdr:spPr>
        <a:xfrm>
          <a:off x="13436111" y="134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16168</xdr:rowOff>
    </xdr:from>
    <xdr:to>
      <xdr:col>67</xdr:col>
      <xdr:colOff>101600</xdr:colOff>
      <xdr:row>78</xdr:row>
      <xdr:rowOff>117768</xdr:rowOff>
    </xdr:to>
    <xdr:sp macro="" textlink="">
      <xdr:nvSpPr>
        <xdr:cNvPr id="648" name="フローチャート: 判断 647"/>
        <xdr:cNvSpPr/>
      </xdr:nvSpPr>
      <xdr:spPr>
        <a:xfrm>
          <a:off x="12763500" y="1338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108895</xdr:rowOff>
    </xdr:from>
    <xdr:ext cx="534377" cy="259045"/>
    <xdr:sp macro="" textlink="">
      <xdr:nvSpPr>
        <xdr:cNvPr id="649" name="テキスト ボックス 648"/>
        <xdr:cNvSpPr txBox="1"/>
      </xdr:nvSpPr>
      <xdr:spPr>
        <a:xfrm>
          <a:off x="12547111" y="134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145204</xdr:rowOff>
    </xdr:from>
    <xdr:to>
      <xdr:col>85</xdr:col>
      <xdr:colOff>177800</xdr:colOff>
      <xdr:row>78</xdr:row>
      <xdr:rowOff>75354</xdr:rowOff>
    </xdr:to>
    <xdr:sp macro="" textlink="">
      <xdr:nvSpPr>
        <xdr:cNvPr id="655" name="楕円 654"/>
        <xdr:cNvSpPr/>
      </xdr:nvSpPr>
      <xdr:spPr>
        <a:xfrm>
          <a:off x="16268700" y="133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104581</xdr:rowOff>
    </xdr:from>
    <xdr:ext cx="534377" cy="259045"/>
    <xdr:sp macro="" textlink="">
      <xdr:nvSpPr>
        <xdr:cNvPr id="656" name="災害復旧費該当値テキスト"/>
        <xdr:cNvSpPr txBox="1"/>
      </xdr:nvSpPr>
      <xdr:spPr>
        <a:xfrm>
          <a:off x="16370300" y="131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7920</xdr:rowOff>
    </xdr:from>
    <xdr:to>
      <xdr:col>81</xdr:col>
      <xdr:colOff>101600</xdr:colOff>
      <xdr:row>78</xdr:row>
      <xdr:rowOff>109520</xdr:rowOff>
    </xdr:to>
    <xdr:sp macro="" textlink="">
      <xdr:nvSpPr>
        <xdr:cNvPr id="657" name="楕円 656"/>
        <xdr:cNvSpPr/>
      </xdr:nvSpPr>
      <xdr:spPr>
        <a:xfrm>
          <a:off x="15430500" y="133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126047</xdr:rowOff>
    </xdr:from>
    <xdr:ext cx="534377" cy="259045"/>
    <xdr:sp macro="" textlink="">
      <xdr:nvSpPr>
        <xdr:cNvPr id="658" name="テキスト ボックス 657"/>
        <xdr:cNvSpPr txBox="1"/>
      </xdr:nvSpPr>
      <xdr:spPr>
        <a:xfrm>
          <a:off x="15214111" y="131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121704</xdr:rowOff>
    </xdr:from>
    <xdr:to>
      <xdr:col>76</xdr:col>
      <xdr:colOff>165100</xdr:colOff>
      <xdr:row>76</xdr:row>
      <xdr:rowOff>51854</xdr:rowOff>
    </xdr:to>
    <xdr:sp macro="" textlink="">
      <xdr:nvSpPr>
        <xdr:cNvPr id="659" name="楕円 658"/>
        <xdr:cNvSpPr/>
      </xdr:nvSpPr>
      <xdr:spPr>
        <a:xfrm>
          <a:off x="14541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68381</xdr:rowOff>
    </xdr:from>
    <xdr:ext cx="599010" cy="259045"/>
    <xdr:sp macro="" textlink="">
      <xdr:nvSpPr>
        <xdr:cNvPr id="660" name="テキスト ボックス 659"/>
        <xdr:cNvSpPr txBox="1"/>
      </xdr:nvSpPr>
      <xdr:spPr>
        <a:xfrm>
          <a:off x="14292795" y="1275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134012</xdr:rowOff>
    </xdr:from>
    <xdr:to>
      <xdr:col>72</xdr:col>
      <xdr:colOff>38100</xdr:colOff>
      <xdr:row>72</xdr:row>
      <xdr:rowOff>64162</xdr:rowOff>
    </xdr:to>
    <xdr:sp macro="" textlink="">
      <xdr:nvSpPr>
        <xdr:cNvPr id="661" name="楕円 660"/>
        <xdr:cNvSpPr/>
      </xdr:nvSpPr>
      <xdr:spPr>
        <a:xfrm>
          <a:off x="13652500" y="123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80689</xdr:rowOff>
    </xdr:from>
    <xdr:ext cx="599010" cy="259045"/>
    <xdr:sp macro="" textlink="">
      <xdr:nvSpPr>
        <xdr:cNvPr id="662" name="テキスト ボックス 661"/>
        <xdr:cNvSpPr txBox="1"/>
      </xdr:nvSpPr>
      <xdr:spPr>
        <a:xfrm>
          <a:off x="13403795" y="1208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133555</xdr:rowOff>
    </xdr:from>
    <xdr:to>
      <xdr:col>67</xdr:col>
      <xdr:colOff>101600</xdr:colOff>
      <xdr:row>77</xdr:row>
      <xdr:rowOff>63705</xdr:rowOff>
    </xdr:to>
    <xdr:sp macro="" textlink="">
      <xdr:nvSpPr>
        <xdr:cNvPr id="663" name="楕円 662"/>
        <xdr:cNvSpPr/>
      </xdr:nvSpPr>
      <xdr:spPr>
        <a:xfrm>
          <a:off x="12763500" y="131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80232</xdr:rowOff>
    </xdr:from>
    <xdr:ext cx="534377" cy="259045"/>
    <xdr:sp macro="" textlink="">
      <xdr:nvSpPr>
        <xdr:cNvPr id="664" name="テキスト ボックス 663"/>
        <xdr:cNvSpPr txBox="1"/>
      </xdr:nvSpPr>
      <xdr:spPr>
        <a:xfrm>
          <a:off x="12547111" y="129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88" name="直線コネクタ 687"/>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89" name="公債費最小値テキスト"/>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0" name="直線コネクタ 689"/>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1" name="公債費最大値テキスト"/>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2" name="直線コネクタ 691"/>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165002</xdr:rowOff>
    </xdr:from>
    <xdr:to>
      <xdr:col>85</xdr:col>
      <xdr:colOff>127000</xdr:colOff>
      <xdr:row>96</xdr:row>
      <xdr:rowOff>2319</xdr:rowOff>
    </xdr:to>
    <xdr:cxnSp macro="">
      <xdr:nvCxnSpPr>
        <xdr:cNvPr id="693" name="直線コネクタ 692"/>
        <xdr:cNvCxnSpPr/>
      </xdr:nvCxnSpPr>
      <xdr:spPr>
        <a:xfrm>
          <a:off x="15481300" y="16452752"/>
          <a:ext cx="8382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4" name="公債費平均値テキスト"/>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5" name="フローチャート: 判断 694"/>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126022</xdr:rowOff>
    </xdr:from>
    <xdr:to>
      <xdr:col>81</xdr:col>
      <xdr:colOff>50800</xdr:colOff>
      <xdr:row>95</xdr:row>
      <xdr:rowOff>165002</xdr:rowOff>
    </xdr:to>
    <xdr:cxnSp macro="">
      <xdr:nvCxnSpPr>
        <xdr:cNvPr id="696" name="直線コネクタ 695"/>
        <xdr:cNvCxnSpPr/>
      </xdr:nvCxnSpPr>
      <xdr:spPr>
        <a:xfrm>
          <a:off x="14592300" y="16413772"/>
          <a:ext cx="889000" cy="3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7" name="フローチャート: 判断 696"/>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698" name="テキスト ボックス 697"/>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126022</xdr:rowOff>
    </xdr:from>
    <xdr:to>
      <xdr:col>76</xdr:col>
      <xdr:colOff>114300</xdr:colOff>
      <xdr:row>95</xdr:row>
      <xdr:rowOff>140832</xdr:rowOff>
    </xdr:to>
    <xdr:cxnSp macro="">
      <xdr:nvCxnSpPr>
        <xdr:cNvPr id="699" name="直線コネクタ 698"/>
        <xdr:cNvCxnSpPr/>
      </xdr:nvCxnSpPr>
      <xdr:spPr>
        <a:xfrm flipV="1">
          <a:off x="13703300" y="16413772"/>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0" name="フローチャート: 判断 699"/>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1" name="テキスト ボックス 700"/>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140832</xdr:rowOff>
    </xdr:from>
    <xdr:to>
      <xdr:col>71</xdr:col>
      <xdr:colOff>177800</xdr:colOff>
      <xdr:row>95</xdr:row>
      <xdr:rowOff>166210</xdr:rowOff>
    </xdr:to>
    <xdr:cxnSp macro="">
      <xdr:nvCxnSpPr>
        <xdr:cNvPr id="702" name="直線コネクタ 701"/>
        <xdr:cNvCxnSpPr/>
      </xdr:nvCxnSpPr>
      <xdr:spPr>
        <a:xfrm flipV="1">
          <a:off x="12814300" y="16428582"/>
          <a:ext cx="889000" cy="2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3" name="フローチャート: 判断 702"/>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4" name="テキスト ボックス 703"/>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5" name="フローチャート: 判断 704"/>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6" name="テキスト ボックス 705"/>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122969</xdr:rowOff>
    </xdr:from>
    <xdr:to>
      <xdr:col>85</xdr:col>
      <xdr:colOff>177800</xdr:colOff>
      <xdr:row>96</xdr:row>
      <xdr:rowOff>53119</xdr:rowOff>
    </xdr:to>
    <xdr:sp macro="" textlink="">
      <xdr:nvSpPr>
        <xdr:cNvPr id="712" name="楕円 711"/>
        <xdr:cNvSpPr/>
      </xdr:nvSpPr>
      <xdr:spPr>
        <a:xfrm>
          <a:off x="16268700" y="164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145846</xdr:rowOff>
    </xdr:from>
    <xdr:ext cx="599010" cy="259045"/>
    <xdr:sp macro="" textlink="">
      <xdr:nvSpPr>
        <xdr:cNvPr id="713" name="公債費該当値テキスト"/>
        <xdr:cNvSpPr txBox="1"/>
      </xdr:nvSpPr>
      <xdr:spPr>
        <a:xfrm>
          <a:off x="16370300" y="162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114202</xdr:rowOff>
    </xdr:from>
    <xdr:to>
      <xdr:col>81</xdr:col>
      <xdr:colOff>101600</xdr:colOff>
      <xdr:row>96</xdr:row>
      <xdr:rowOff>44352</xdr:rowOff>
    </xdr:to>
    <xdr:sp macro="" textlink="">
      <xdr:nvSpPr>
        <xdr:cNvPr id="714" name="楕円 713"/>
        <xdr:cNvSpPr/>
      </xdr:nvSpPr>
      <xdr:spPr>
        <a:xfrm>
          <a:off x="15430500" y="164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60879</xdr:rowOff>
    </xdr:from>
    <xdr:ext cx="599010" cy="259045"/>
    <xdr:sp macro="" textlink="">
      <xdr:nvSpPr>
        <xdr:cNvPr id="715" name="テキスト ボックス 714"/>
        <xdr:cNvSpPr txBox="1"/>
      </xdr:nvSpPr>
      <xdr:spPr>
        <a:xfrm>
          <a:off x="15181795" y="161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75222</xdr:rowOff>
    </xdr:from>
    <xdr:to>
      <xdr:col>76</xdr:col>
      <xdr:colOff>165100</xdr:colOff>
      <xdr:row>96</xdr:row>
      <xdr:rowOff>5372</xdr:rowOff>
    </xdr:to>
    <xdr:sp macro="" textlink="">
      <xdr:nvSpPr>
        <xdr:cNvPr id="716" name="楕円 715"/>
        <xdr:cNvSpPr/>
      </xdr:nvSpPr>
      <xdr:spPr>
        <a:xfrm>
          <a:off x="14541500" y="163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21899</xdr:rowOff>
    </xdr:from>
    <xdr:ext cx="599010" cy="259045"/>
    <xdr:sp macro="" textlink="">
      <xdr:nvSpPr>
        <xdr:cNvPr id="717" name="テキスト ボックス 716"/>
        <xdr:cNvSpPr txBox="1"/>
      </xdr:nvSpPr>
      <xdr:spPr>
        <a:xfrm>
          <a:off x="14292795" y="161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90032</xdr:rowOff>
    </xdr:from>
    <xdr:to>
      <xdr:col>72</xdr:col>
      <xdr:colOff>38100</xdr:colOff>
      <xdr:row>96</xdr:row>
      <xdr:rowOff>20182</xdr:rowOff>
    </xdr:to>
    <xdr:sp macro="" textlink="">
      <xdr:nvSpPr>
        <xdr:cNvPr id="718" name="楕円 717"/>
        <xdr:cNvSpPr/>
      </xdr:nvSpPr>
      <xdr:spPr>
        <a:xfrm>
          <a:off x="13652500" y="163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36709</xdr:rowOff>
    </xdr:from>
    <xdr:ext cx="599010" cy="259045"/>
    <xdr:sp macro="" textlink="">
      <xdr:nvSpPr>
        <xdr:cNvPr id="719" name="テキスト ボックス 718"/>
        <xdr:cNvSpPr txBox="1"/>
      </xdr:nvSpPr>
      <xdr:spPr>
        <a:xfrm>
          <a:off x="13403795" y="1615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115410</xdr:rowOff>
    </xdr:from>
    <xdr:to>
      <xdr:col>67</xdr:col>
      <xdr:colOff>101600</xdr:colOff>
      <xdr:row>96</xdr:row>
      <xdr:rowOff>45560</xdr:rowOff>
    </xdr:to>
    <xdr:sp macro="" textlink="">
      <xdr:nvSpPr>
        <xdr:cNvPr id="720" name="楕円 719"/>
        <xdr:cNvSpPr/>
      </xdr:nvSpPr>
      <xdr:spPr>
        <a:xfrm>
          <a:off x="12763500" y="164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62087</xdr:rowOff>
    </xdr:from>
    <xdr:ext cx="599010" cy="259045"/>
    <xdr:sp macro="" textlink="">
      <xdr:nvSpPr>
        <xdr:cNvPr id="721" name="テキスト ボックス 720"/>
        <xdr:cNvSpPr txBox="1"/>
      </xdr:nvSpPr>
      <xdr:spPr>
        <a:xfrm>
          <a:off x="12514795" y="1617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3" name="直線コネクタ 742"/>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4" name="諸支出金最小値テキスト"/>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6" name="諸支出金最大値テキスト"/>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7" name="直線コネクタ 746"/>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49" name="諸支出金平均値テキスト"/>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0" name="フローチャート: 判断 749"/>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2" name="フローチャート: 判断 751"/>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3" name="テキスト ボックス 752"/>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5" name="フローチャート: 判断 754"/>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6" name="テキスト ボックス 755"/>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8" name="フローチャート: 判断 757"/>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9" name="テキスト ボックス 758"/>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0" name="フローチャート: 判断 759"/>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1" name="テキスト ボックス 760"/>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68" name="諸支出金該当値テキスト"/>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　民生費は、住民一人当たり</a:t>
          </a:r>
          <a:r>
            <a:rPr lang="en-US" altLang="ja-JP"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236,701</a:t>
          </a:r>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円となっている。</a:t>
          </a:r>
          <a:r>
            <a:rPr lang="ja-JP" altLang="en-US">
              <a:solidFill>
                <a:sysClr val="windowText" lastClr="000000"/>
              </a:solidFill>
              <a:effectLst/>
              <a:latin typeface="ＭＳ 明朝" panose="02020609040205080304" pitchFamily="17" charset="-128"/>
              <a:ea typeface="ＭＳ 明朝" panose="02020609040205080304" pitchFamily="17" charset="-128"/>
            </a:rPr>
            <a:t>子どもたちが、健やかに成長できる環境づくりに資する事業に充てるため子育て応援基金を設置し原資積立したことが対前年比で増加した主な要因である。</a:t>
          </a:r>
          <a:endParaRPr lang="en-US" altLang="ja-JP"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endParaRPr>
        </a:p>
        <a:p>
          <a:pPr rtl="0"/>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　衛生費は、住民一人当たり</a:t>
          </a:r>
          <a:r>
            <a:rPr lang="en-US" altLang="ja-JP"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134,837</a:t>
          </a:r>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円となっている。前年度と横ばいであるが、新型コロナウイルス対策事業等の経費が引き続き嵩んでいる。</a:t>
          </a:r>
        </a:p>
        <a:p>
          <a:pPr rtl="0"/>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　土木費は、住民一人当たり</a:t>
          </a:r>
          <a:r>
            <a:rPr lang="en-US" altLang="ja-JP"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118,648</a:t>
          </a:r>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円となっている。防災のための緊急浚渫事業の実施や町営住宅長寿命化への事業を進めたため対前年比で増加した主な要因である。</a:t>
          </a:r>
        </a:p>
        <a:p>
          <a:pPr rtl="0"/>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　災害復旧費は、住民一人当たり</a:t>
          </a:r>
          <a:r>
            <a:rPr lang="en-US" altLang="ja-JP"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25,185</a:t>
          </a:r>
          <a:r>
            <a:rPr lang="ja-JP" altLang="en-US" sz="1100" b="0" i="0" u="none" strike="noStrike" baseline="0" smtClean="0">
              <a:solidFill>
                <a:sysClr val="windowText" lastClr="000000"/>
              </a:solidFill>
              <a:latin typeface="ＭＳ 明朝" panose="02020609040205080304" pitchFamily="17" charset="-128"/>
              <a:ea typeface="ＭＳ 明朝" panose="02020609040205080304" pitchFamily="17" charset="-128"/>
              <a:cs typeface="+mn-cs"/>
            </a:rPr>
            <a:t>円となっている。</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大雨災害が発災し</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対前年比で</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増加</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している</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　令和４年度は、実質単年度収支は赤字となっているが、財政調整基金の取崩により、実質収支は黒字となっている。</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今後も、人口減少に伴う町税や地方交付税などの減少が見込まれるなか、大型事業における財源確保や各種事務事業の点検を図りながら、中期財政運営指針に基づいた基金の保有と効果的な活用に努める。</a:t>
          </a:r>
          <a:endParaRPr kumimoji="1" lang="en-US" altLang="ja-JP" sz="1400">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標準財政規模比の増減はあるが、各会計黒字決算となっている。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今後も、収納対策の強化を図るほか、優良な財源確保に努める。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これまでの町債発行の抑制により、元利償還金が減少しているが、同時に交付税算入公債費等も減少をしている。</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実質公債費比率の分子は繰入金の増加や算入公債費の減少などから前年度比で増加となっている。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今後も中期財政運営指針に基づく町債発行の適正管理、また、事業実施に伴う新規町債発行の際には、交付税算入率の高い町債の有効活用の継続に努める。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令和３年度から消防署移転整備事業による組合等負担等見込額が大幅に増加している。令和４年度は、一部事務組合等への負担見込み額の減少、充当可能財源の増加から将来負担比率の分子については、前年度より減少した。</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今後、震災復興による新たな施設整備事業の実施による新規町債発行額の増加などにより、一定の将来負担が考えられるため、財源の確保や保有基金額も考慮し適正管理を進める。</a:t>
          </a:r>
          <a:endParaRPr lang="ja-JP" altLang="ja-JP">
            <a:effectLst/>
            <a:latin typeface="ＭＳ 明朝" panose="02020609040205080304" pitchFamily="17" charset="-128"/>
            <a:ea typeface="ＭＳ 明朝" panose="02020609040205080304" pitchFamily="17" charset="-128"/>
          </a:endParaRPr>
        </a:p>
        <a:p>
          <a:pPr rtl="0"/>
          <a:endParaRPr lang="ja-JP" altLang="en-US" sz="1100" b="0" i="0" u="none" strike="noStrike" baseline="0" smtClean="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北海道むかわ町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一般財源の確保から財政調整基金を取り崩した一方、</a:t>
          </a:r>
          <a:r>
            <a:rPr lang="ja-JP" altLang="ja-JP" sz="1100">
              <a:solidFill>
                <a:schemeClr val="dk1"/>
              </a:solidFill>
              <a:effectLst/>
              <a:latin typeface="ＭＳ 明朝" panose="02020609040205080304" pitchFamily="17" charset="-128"/>
              <a:ea typeface="ＭＳ 明朝" panose="02020609040205080304" pitchFamily="17" charset="-128"/>
              <a:cs typeface="+mn-cs"/>
            </a:rPr>
            <a:t>子どもたちが、健やかに成長できる環境づくりに資する事業に充てる目的で「子育て応援基金」を新設し原資</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積立したことや</a:t>
          </a:r>
          <a:r>
            <a:rPr lang="ja-JP" altLang="en-US" sz="1100">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ししゃもふ化</a:t>
          </a:r>
          <a:r>
            <a:rPr lang="ja-JP" altLang="en-US" sz="1100">
              <a:solidFill>
                <a:schemeClr val="dk1"/>
              </a:solidFill>
              <a:effectLst/>
              <a:latin typeface="ＭＳ 明朝" panose="02020609040205080304" pitchFamily="17" charset="-128"/>
              <a:ea typeface="ＭＳ 明朝" panose="02020609040205080304" pitchFamily="17" charset="-128"/>
              <a:cs typeface="+mn-cs"/>
            </a:rPr>
            <a:t>事業</a:t>
          </a:r>
          <a:r>
            <a:rPr lang="ja-JP" altLang="ja-JP" sz="1100">
              <a:solidFill>
                <a:schemeClr val="dk1"/>
              </a:solidFill>
              <a:effectLst/>
              <a:latin typeface="ＭＳ 明朝" panose="02020609040205080304" pitchFamily="17" charset="-128"/>
              <a:ea typeface="ＭＳ 明朝" panose="02020609040205080304" pitchFamily="17" charset="-128"/>
              <a:cs typeface="+mn-cs"/>
            </a:rPr>
            <a:t>の安定運営のため「ししゃもふ化</a:t>
          </a:r>
          <a:r>
            <a:rPr lang="ja-JP" altLang="en-US" sz="1100">
              <a:solidFill>
                <a:schemeClr val="dk1"/>
              </a:solidFill>
              <a:effectLst/>
              <a:latin typeface="ＭＳ 明朝" panose="02020609040205080304" pitchFamily="17" charset="-128"/>
              <a:ea typeface="ＭＳ 明朝" panose="02020609040205080304" pitchFamily="17" charset="-128"/>
              <a:cs typeface="+mn-cs"/>
            </a:rPr>
            <a:t>事業</a:t>
          </a:r>
          <a:r>
            <a:rPr lang="ja-JP" altLang="ja-JP" sz="1100">
              <a:solidFill>
                <a:schemeClr val="dk1"/>
              </a:solidFill>
              <a:effectLst/>
              <a:latin typeface="ＭＳ 明朝" panose="02020609040205080304" pitchFamily="17" charset="-128"/>
              <a:ea typeface="ＭＳ 明朝" panose="02020609040205080304" pitchFamily="17" charset="-128"/>
              <a:cs typeface="+mn-cs"/>
            </a:rPr>
            <a:t>推進基金」への原資積立を行ったことから全体では対前年比で</a:t>
          </a:r>
          <a:r>
            <a:rPr lang="en-US" altLang="ja-JP" sz="1100">
              <a:solidFill>
                <a:schemeClr val="dk1"/>
              </a:solidFill>
              <a:effectLst/>
              <a:latin typeface="ＭＳ 明朝" panose="02020609040205080304" pitchFamily="17" charset="-128"/>
              <a:ea typeface="ＭＳ 明朝" panose="02020609040205080304" pitchFamily="17" charset="-128"/>
              <a:cs typeface="+mn-cs"/>
            </a:rPr>
            <a:t>129</a:t>
          </a:r>
          <a:r>
            <a:rPr lang="ja-JP" altLang="ja-JP" sz="1100">
              <a:solidFill>
                <a:schemeClr val="dk1"/>
              </a:solidFill>
              <a:effectLst/>
              <a:latin typeface="ＭＳ 明朝" panose="02020609040205080304" pitchFamily="17" charset="-128"/>
              <a:ea typeface="ＭＳ 明朝" panose="02020609040205080304" pitchFamily="17" charset="-128"/>
              <a:cs typeface="+mn-cs"/>
            </a:rPr>
            <a:t>百万円の増となっている。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人口減少による地方交付税の縮減や天災による不測の事態の際にも、財政の弾力性を維持し、持続的かつ発展的な町政を推進できるよう、保有額の確保に努める。</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・公共施設長寿命化推進基金</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公共施設の大規模な改修等による長寿命化又は施設機能の充実</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・地域振興基金</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町民連帯の強化及び地域振興に資する事業の推進</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・農業基盤整備事業基金</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農業基盤整備事業を円滑に実施による活力ある農業・農村形成の推進</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・胆振東部地震対策基金</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復旧及び創造的復興に要する事業並びに災害に強い安全なまちづくりを実現するための事業の推進</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・基本基金</a:t>
          </a:r>
        </a:p>
        <a:p>
          <a:pPr rtl="0"/>
          <a:r>
            <a:rPr lang="ja-JP" altLang="en-US">
              <a:effectLst/>
              <a:latin typeface="ＭＳ 明朝" panose="02020609040205080304" pitchFamily="17" charset="-128"/>
              <a:ea typeface="ＭＳ 明朝" panose="02020609040205080304" pitchFamily="17" charset="-128"/>
            </a:rPr>
            <a:t>　　　有用資源である山林を維持、適正管理のため</a:t>
          </a:r>
          <a:endParaRPr lang="en-US" altLang="ja-JP">
            <a:effectLst/>
            <a:latin typeface="ＭＳ 明朝" panose="02020609040205080304" pitchFamily="17" charset="-128"/>
            <a:ea typeface="ＭＳ 明朝" panose="02020609040205080304" pitchFamily="17" charset="-128"/>
          </a:endParaRPr>
        </a:p>
        <a:p>
          <a:pPr rtl="0"/>
          <a:endParaRPr lang="en-US" altLang="ja-JP">
            <a:effectLst/>
            <a:latin typeface="ＭＳ 明朝" panose="02020609040205080304" pitchFamily="17" charset="-128"/>
            <a:ea typeface="ＭＳ 明朝" panose="02020609040205080304" pitchFamily="17" charset="-128"/>
          </a:endParaRPr>
        </a:p>
        <a:p>
          <a:pPr rtl="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・子育て応援基金</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健やかに成長できる環境づくりに資する事業に充てる目的で</a:t>
          </a:r>
          <a:r>
            <a:rPr lang="ja-JP" altLang="en-US" sz="1100">
              <a:solidFill>
                <a:schemeClr val="dk1"/>
              </a:solidFill>
              <a:effectLst/>
              <a:latin typeface="ＭＳ 明朝" panose="02020609040205080304" pitchFamily="17" charset="-128"/>
              <a:ea typeface="ＭＳ 明朝" panose="02020609040205080304" pitchFamily="17" charset="-128"/>
              <a:cs typeface="+mn-cs"/>
            </a:rPr>
            <a:t>基金を新設し</a:t>
          </a:r>
          <a:r>
            <a:rPr lang="en-US" altLang="ja-JP" sz="1100">
              <a:solidFill>
                <a:schemeClr val="dk1"/>
              </a:solidFill>
              <a:effectLst/>
              <a:latin typeface="ＭＳ 明朝" panose="02020609040205080304" pitchFamily="17" charset="-128"/>
              <a:ea typeface="ＭＳ 明朝" panose="02020609040205080304" pitchFamily="17" charset="-128"/>
              <a:cs typeface="+mn-cs"/>
            </a:rPr>
            <a:t>1.5</a:t>
          </a:r>
          <a:r>
            <a:rPr lang="ja-JP" altLang="en-US" sz="1100">
              <a:solidFill>
                <a:schemeClr val="dk1"/>
              </a:solidFill>
              <a:effectLst/>
              <a:latin typeface="ＭＳ 明朝" panose="02020609040205080304" pitchFamily="17" charset="-128"/>
              <a:ea typeface="ＭＳ 明朝" panose="02020609040205080304" pitchFamily="17" charset="-128"/>
              <a:cs typeface="+mn-cs"/>
            </a:rPr>
            <a:t>億円の</a:t>
          </a:r>
          <a:r>
            <a:rPr lang="ja-JP" altLang="ja-JP" sz="1100">
              <a:solidFill>
                <a:schemeClr val="dk1"/>
              </a:solidFill>
              <a:effectLst/>
              <a:latin typeface="ＭＳ 明朝" panose="02020609040205080304" pitchFamily="17" charset="-128"/>
              <a:ea typeface="ＭＳ 明朝" panose="02020609040205080304" pitchFamily="17" charset="-128"/>
              <a:cs typeface="+mn-cs"/>
            </a:rPr>
            <a:t>原資積立</a:t>
          </a:r>
          <a:r>
            <a:rPr lang="ja-JP" altLang="en-US" sz="1100">
              <a:solidFill>
                <a:schemeClr val="dk1"/>
              </a:solidFill>
              <a:effectLst/>
              <a:latin typeface="ＭＳ 明朝" panose="02020609040205080304" pitchFamily="17" charset="-128"/>
              <a:ea typeface="ＭＳ 明朝" panose="02020609040205080304" pitchFamily="17" charset="-128"/>
              <a:cs typeface="+mn-cs"/>
            </a:rPr>
            <a:t>を行ったことにより増加</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effectLst/>
              <a:latin typeface="ＭＳ 明朝" panose="02020609040205080304" pitchFamily="17" charset="-128"/>
              <a:ea typeface="ＭＳ 明朝" panose="02020609040205080304" pitchFamily="17" charset="-128"/>
            </a:rPr>
            <a:t>　・ししゃもふ化事業推進基金</a:t>
          </a:r>
          <a:endParaRPr lang="en-US" altLang="ja-JP" sz="1100">
            <a:effectLst/>
            <a:latin typeface="ＭＳ 明朝" panose="02020609040205080304" pitchFamily="17" charset="-128"/>
            <a:ea typeface="ＭＳ 明朝" panose="02020609040205080304" pitchFamily="17"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effectLst/>
              <a:latin typeface="ＭＳ 明朝" panose="02020609040205080304" pitchFamily="17" charset="-128"/>
              <a:ea typeface="ＭＳ 明朝" panose="02020609040205080304" pitchFamily="17" charset="-128"/>
            </a:rPr>
            <a:t>　　　ししゃもふ化事業の安定的な運営に資するため</a:t>
          </a:r>
          <a:r>
            <a:rPr lang="en-US" altLang="ja-JP" sz="1100">
              <a:effectLst/>
              <a:latin typeface="ＭＳ 明朝" panose="02020609040205080304" pitchFamily="17" charset="-128"/>
              <a:ea typeface="ＭＳ 明朝" panose="02020609040205080304" pitchFamily="17" charset="-128"/>
            </a:rPr>
            <a:t>80.8</a:t>
          </a:r>
          <a:r>
            <a:rPr lang="ja-JP" altLang="en-US" sz="1100">
              <a:effectLst/>
              <a:latin typeface="ＭＳ 明朝" panose="02020609040205080304" pitchFamily="17" charset="-128"/>
              <a:ea typeface="ＭＳ 明朝" panose="02020609040205080304" pitchFamily="17" charset="-128"/>
            </a:rPr>
            <a:t>億の原資積立を行ったことにより増加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人口減少や持続可能な財政運営が課題となる中においても、震災からの創造的復興、地方創生、地元力耕上（こうじょう）や安全・安心なまちづくりなどの事業</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を減速させることなく実施するため、それぞれの基金設置目的にそって、効果的・効率的に運用あるいは支消し活用を図る。</a:t>
          </a:r>
        </a:p>
        <a:p>
          <a:pPr rtl="0"/>
          <a:endParaRPr lang="ja-JP" altLang="en-US" sz="1100" b="0" i="0" u="none" strike="noStrike" baseline="0" smtClean="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税収は伸びたが地方交付税等一般財源の減少による</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財源確保</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のため基金の取崩を行ったことによる減少。</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今後の復興事業やまちづくり事業を進める上で、財源の柔軟さが必要となるため、歳入歳出の調整弁、災害発生時に必要な財源となることを考慮しつつ、中期財</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rtl="0"/>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政運営指針にも即しながら基金残高の管理をしていく。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積立利息による増。</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町債の償還増加や発行額抑制に備えるため、中期財政運営指針に基づき一定額の確保に努め、今後は必要に応じ適正な運用を図る。</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7,488
7,382
711.36
10,072,649
9,799,691
248,837
5,460,600
9,769,292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84275" y="4092575"/>
          <a:ext cx="3927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57552" y="446271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555677" y="444604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0609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0609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4706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4706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0073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0073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84275" y="477202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364163" y="477202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364163"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42607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有形固定資産減価償却率は類似団体より高い水準だが、それぞれの公共施設等について個別施設計画を策定済みであり、当該計画に基づいた施設の維持管理を適切に進めているところである</a:t>
          </a:r>
          <a:r>
            <a:rPr kumimoji="1" lang="ja-JP" altLang="en-US"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60463"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84275" y="681196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52949"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84275" y="647594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04244"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84275" y="613515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04244"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84275" y="57943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04244" y="5700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84275" y="545359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04244" y="53597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84275" y="511280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04244" y="502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84275" y="4772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04244" y="4687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84275" y="477202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xdr:cNvCxnSpPr/>
      </xdr:nvCxnSpPr>
      <xdr:spPr>
        <a:xfrm flipV="1">
          <a:off x="4417695" y="5058833"/>
          <a:ext cx="1270" cy="121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xdr:cNvSpPr txBox="1"/>
      </xdr:nvSpPr>
      <xdr:spPr>
        <a:xfrm>
          <a:off x="4470400" y="62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xdr:cNvCxnSpPr/>
      </xdr:nvCxnSpPr>
      <xdr:spPr>
        <a:xfrm>
          <a:off x="4335463" y="627676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470400" y="485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335463" y="505883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0" name="有形固定資産減価償却率平均値テキスト"/>
        <xdr:cNvSpPr txBox="1"/>
      </xdr:nvSpPr>
      <xdr:spPr>
        <a:xfrm>
          <a:off x="4470400" y="5491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xdr:cNvSpPr/>
      </xdr:nvSpPr>
      <xdr:spPr>
        <a:xfrm>
          <a:off x="4368800" y="563075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xdr:cNvSpPr/>
      </xdr:nvSpPr>
      <xdr:spPr>
        <a:xfrm>
          <a:off x="3714750" y="5583978"/>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xdr:cNvSpPr/>
      </xdr:nvSpPr>
      <xdr:spPr>
        <a:xfrm>
          <a:off x="3009900" y="55479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xdr:cNvSpPr/>
      </xdr:nvSpPr>
      <xdr:spPr>
        <a:xfrm>
          <a:off x="2305050" y="5460365"/>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xdr:cNvSpPr/>
      </xdr:nvSpPr>
      <xdr:spPr>
        <a:xfrm>
          <a:off x="1600200" y="54063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2560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6020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971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923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874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81" name="楕円 80"/>
        <xdr:cNvSpPr/>
      </xdr:nvSpPr>
      <xdr:spPr>
        <a:xfrm>
          <a:off x="4368800" y="56487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112200</xdr:rowOff>
    </xdr:from>
    <xdr:ext cx="405111" cy="259045"/>
    <xdr:sp macro="" textlink="">
      <xdr:nvSpPr>
        <xdr:cNvPr id="82" name="有形固定資産減価償却率該当値テキスト"/>
        <xdr:cNvSpPr txBox="1"/>
      </xdr:nvSpPr>
      <xdr:spPr>
        <a:xfrm>
          <a:off x="4470400" y="56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112183</xdr:rowOff>
    </xdr:from>
    <xdr:to>
      <xdr:col>19</xdr:col>
      <xdr:colOff>187325</xdr:colOff>
      <xdr:row>30</xdr:row>
      <xdr:rowOff>42333</xdr:rowOff>
    </xdr:to>
    <xdr:sp macro="" textlink="">
      <xdr:nvSpPr>
        <xdr:cNvPr id="83" name="楕円 82"/>
        <xdr:cNvSpPr/>
      </xdr:nvSpPr>
      <xdr:spPr>
        <a:xfrm>
          <a:off x="3714750" y="5627158"/>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162983</xdr:rowOff>
    </xdr:from>
    <xdr:to>
      <xdr:col>23</xdr:col>
      <xdr:colOff>85725</xdr:colOff>
      <xdr:row>30</xdr:row>
      <xdr:rowOff>13123</xdr:rowOff>
    </xdr:to>
    <xdr:cxnSp macro="">
      <xdr:nvCxnSpPr>
        <xdr:cNvPr id="84" name="直線コネクタ 83"/>
        <xdr:cNvCxnSpPr/>
      </xdr:nvCxnSpPr>
      <xdr:spPr>
        <a:xfrm>
          <a:off x="3765550" y="5677958"/>
          <a:ext cx="6540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85" name="n_1aveValue有形固定資産減価償却率"/>
        <xdr:cNvSpPr txBox="1"/>
      </xdr:nvSpPr>
      <xdr:spPr>
        <a:xfrm>
          <a:off x="3564582" y="536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86" name="n_2aveValue有形固定資産減価償却率"/>
        <xdr:cNvSpPr txBox="1"/>
      </xdr:nvSpPr>
      <xdr:spPr>
        <a:xfrm>
          <a:off x="2872432"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87" name="n_3aveValue有形固定資産減価償却率"/>
        <xdr:cNvSpPr txBox="1"/>
      </xdr:nvSpPr>
      <xdr:spPr>
        <a:xfrm>
          <a:off x="2167582" y="524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88" name="n_4aveValue有形固定資産減価償却率"/>
        <xdr:cNvSpPr txBox="1"/>
      </xdr:nvSpPr>
      <xdr:spPr>
        <a:xfrm>
          <a:off x="1462732" y="519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33460</xdr:rowOff>
    </xdr:from>
    <xdr:ext cx="405111" cy="259045"/>
    <xdr:sp macro="" textlink="">
      <xdr:nvSpPr>
        <xdr:cNvPr id="89" name="n_1mainValue有形固定資産減価償却率"/>
        <xdr:cNvSpPr txBox="1"/>
      </xdr:nvSpPr>
      <xdr:spPr>
        <a:xfrm>
          <a:off x="3564582" y="5710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0474325" y="4092575"/>
          <a:ext cx="3913188"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1458843" y="446271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2794203" y="444604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43510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43510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7607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7607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7283113"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7283113"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0474325" y="477202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4639925" y="477202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4639925"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71612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債務償還比率は、類似団体平均を上回っているが、全国・全道平均値よりは下回っている。収支バランスを考慮しながら将来への負担の縮減に努めていく。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0436225"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0474325" y="681196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9970864"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0474325" y="651782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7" name="テキスト ボックス 106"/>
        <xdr:cNvSpPr txBox="1"/>
      </xdr:nvSpPr>
      <xdr:spPr>
        <a:xfrm>
          <a:off x="9970864" y="64335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0474325" y="622844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028711" y="61441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0474325" y="5939064"/>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028711" y="584526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0474325" y="5649686"/>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0287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0474325" y="535078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0287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0474325" y="506140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7" name="テキスト ボックス 116"/>
        <xdr:cNvSpPr txBox="1"/>
      </xdr:nvSpPr>
      <xdr:spPr>
        <a:xfrm>
          <a:off x="10131303" y="49771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0474325" y="47720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0474325" y="477202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0" name="直線コネクタ 119"/>
        <xdr:cNvCxnSpPr/>
      </xdr:nvCxnSpPr>
      <xdr:spPr>
        <a:xfrm flipV="1">
          <a:off x="13693458" y="5061403"/>
          <a:ext cx="1269" cy="136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21" name="債務償還比率最小値テキスト"/>
        <xdr:cNvSpPr txBox="1"/>
      </xdr:nvSpPr>
      <xdr:spPr>
        <a:xfrm>
          <a:off x="13746163" y="64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22" name="直線コネクタ 121"/>
        <xdr:cNvCxnSpPr/>
      </xdr:nvCxnSpPr>
      <xdr:spPr>
        <a:xfrm>
          <a:off x="13620750" y="642201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3" name="債務償還比率最大値テキスト"/>
        <xdr:cNvSpPr txBox="1"/>
      </xdr:nvSpPr>
      <xdr:spPr>
        <a:xfrm>
          <a:off x="13746163"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4" name="直線コネクタ 123"/>
        <xdr:cNvCxnSpPr/>
      </xdr:nvCxnSpPr>
      <xdr:spPr>
        <a:xfrm>
          <a:off x="13620750" y="50614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25" name="債務償還比率平均値テキスト"/>
        <xdr:cNvSpPr txBox="1"/>
      </xdr:nvSpPr>
      <xdr:spPr>
        <a:xfrm>
          <a:off x="13746163" y="536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26" name="フローチャート: 判断 125"/>
        <xdr:cNvSpPr/>
      </xdr:nvSpPr>
      <xdr:spPr>
        <a:xfrm>
          <a:off x="13658850" y="551187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27" name="フローチャート: 判断 126"/>
        <xdr:cNvSpPr/>
      </xdr:nvSpPr>
      <xdr:spPr>
        <a:xfrm>
          <a:off x="12990513" y="549028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28" name="フローチャート: 判断 127"/>
        <xdr:cNvSpPr/>
      </xdr:nvSpPr>
      <xdr:spPr>
        <a:xfrm>
          <a:off x="12285663" y="56022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29" name="フローチャート: 判断 128"/>
        <xdr:cNvSpPr/>
      </xdr:nvSpPr>
      <xdr:spPr>
        <a:xfrm>
          <a:off x="11580813" y="56081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0" name="フローチャート: 判断 129"/>
        <xdr:cNvSpPr/>
      </xdr:nvSpPr>
      <xdr:spPr>
        <a:xfrm>
          <a:off x="10875963" y="562525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35318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8778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21729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14681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7632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168112</xdr:rowOff>
    </xdr:from>
    <xdr:to>
      <xdr:col>76</xdr:col>
      <xdr:colOff>73025</xdr:colOff>
      <xdr:row>30</xdr:row>
      <xdr:rowOff>98262</xdr:rowOff>
    </xdr:to>
    <xdr:sp macro="" textlink="">
      <xdr:nvSpPr>
        <xdr:cNvPr id="136" name="楕円 135"/>
        <xdr:cNvSpPr/>
      </xdr:nvSpPr>
      <xdr:spPr>
        <a:xfrm>
          <a:off x="13658850" y="5678324"/>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146539</xdr:rowOff>
    </xdr:from>
    <xdr:ext cx="469744" cy="259045"/>
    <xdr:sp macro="" textlink="">
      <xdr:nvSpPr>
        <xdr:cNvPr id="137" name="債務償還比率該当値テキスト"/>
        <xdr:cNvSpPr txBox="1"/>
      </xdr:nvSpPr>
      <xdr:spPr>
        <a:xfrm>
          <a:off x="13746163" y="56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140199</xdr:rowOff>
    </xdr:from>
    <xdr:to>
      <xdr:col>72</xdr:col>
      <xdr:colOff>123825</xdr:colOff>
      <xdr:row>30</xdr:row>
      <xdr:rowOff>70349</xdr:rowOff>
    </xdr:to>
    <xdr:sp macro="" textlink="">
      <xdr:nvSpPr>
        <xdr:cNvPr id="138" name="楕円 137"/>
        <xdr:cNvSpPr/>
      </xdr:nvSpPr>
      <xdr:spPr>
        <a:xfrm>
          <a:off x="12990513" y="565517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19549</xdr:rowOff>
    </xdr:from>
    <xdr:to>
      <xdr:col>76</xdr:col>
      <xdr:colOff>22225</xdr:colOff>
      <xdr:row>30</xdr:row>
      <xdr:rowOff>47462</xdr:rowOff>
    </xdr:to>
    <xdr:cxnSp macro="">
      <xdr:nvCxnSpPr>
        <xdr:cNvPr id="139" name="直線コネクタ 138"/>
        <xdr:cNvCxnSpPr/>
      </xdr:nvCxnSpPr>
      <xdr:spPr>
        <a:xfrm>
          <a:off x="13041313" y="5696449"/>
          <a:ext cx="65405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122618</xdr:rowOff>
    </xdr:from>
    <xdr:to>
      <xdr:col>68</xdr:col>
      <xdr:colOff>123825</xdr:colOff>
      <xdr:row>30</xdr:row>
      <xdr:rowOff>52768</xdr:rowOff>
    </xdr:to>
    <xdr:sp macro="" textlink="">
      <xdr:nvSpPr>
        <xdr:cNvPr id="140" name="楕円 139"/>
        <xdr:cNvSpPr/>
      </xdr:nvSpPr>
      <xdr:spPr>
        <a:xfrm>
          <a:off x="12285663" y="56375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1968</xdr:rowOff>
    </xdr:from>
    <xdr:to>
      <xdr:col>72</xdr:col>
      <xdr:colOff>73025</xdr:colOff>
      <xdr:row>30</xdr:row>
      <xdr:rowOff>19549</xdr:rowOff>
    </xdr:to>
    <xdr:cxnSp macro="">
      <xdr:nvCxnSpPr>
        <xdr:cNvPr id="141" name="直線コネクタ 140"/>
        <xdr:cNvCxnSpPr/>
      </xdr:nvCxnSpPr>
      <xdr:spPr>
        <a:xfrm>
          <a:off x="12336463" y="5678868"/>
          <a:ext cx="70485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27813</xdr:rowOff>
    </xdr:from>
    <xdr:to>
      <xdr:col>64</xdr:col>
      <xdr:colOff>123825</xdr:colOff>
      <xdr:row>30</xdr:row>
      <xdr:rowOff>129413</xdr:rowOff>
    </xdr:to>
    <xdr:sp macro="" textlink="">
      <xdr:nvSpPr>
        <xdr:cNvPr id="142" name="楕円 141"/>
        <xdr:cNvSpPr/>
      </xdr:nvSpPr>
      <xdr:spPr>
        <a:xfrm>
          <a:off x="11580813" y="570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1968</xdr:rowOff>
    </xdr:from>
    <xdr:to>
      <xdr:col>68</xdr:col>
      <xdr:colOff>73025</xdr:colOff>
      <xdr:row>30</xdr:row>
      <xdr:rowOff>78613</xdr:rowOff>
    </xdr:to>
    <xdr:cxnSp macro="">
      <xdr:nvCxnSpPr>
        <xdr:cNvPr id="143" name="直線コネクタ 142"/>
        <xdr:cNvCxnSpPr/>
      </xdr:nvCxnSpPr>
      <xdr:spPr>
        <a:xfrm flipV="1">
          <a:off x="11631613" y="5678868"/>
          <a:ext cx="70485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29509</xdr:rowOff>
    </xdr:from>
    <xdr:to>
      <xdr:col>60</xdr:col>
      <xdr:colOff>123825</xdr:colOff>
      <xdr:row>30</xdr:row>
      <xdr:rowOff>131109</xdr:rowOff>
    </xdr:to>
    <xdr:sp macro="" textlink="">
      <xdr:nvSpPr>
        <xdr:cNvPr id="144" name="楕円 143"/>
        <xdr:cNvSpPr/>
      </xdr:nvSpPr>
      <xdr:spPr>
        <a:xfrm>
          <a:off x="10875963" y="57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78613</xdr:rowOff>
    </xdr:from>
    <xdr:to>
      <xdr:col>64</xdr:col>
      <xdr:colOff>73025</xdr:colOff>
      <xdr:row>30</xdr:row>
      <xdr:rowOff>80309</xdr:rowOff>
    </xdr:to>
    <xdr:cxnSp macro="">
      <xdr:nvCxnSpPr>
        <xdr:cNvPr id="145" name="直線コネクタ 144"/>
        <xdr:cNvCxnSpPr/>
      </xdr:nvCxnSpPr>
      <xdr:spPr>
        <a:xfrm flipV="1">
          <a:off x="10926763" y="5755513"/>
          <a:ext cx="70485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46" name="n_1aveValue債務償還比率"/>
        <xdr:cNvSpPr txBox="1"/>
      </xdr:nvSpPr>
      <xdr:spPr>
        <a:xfrm>
          <a:off x="12808027" y="527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47" name="n_2aveValue債務償還比率"/>
        <xdr:cNvSpPr txBox="1"/>
      </xdr:nvSpPr>
      <xdr:spPr>
        <a:xfrm>
          <a:off x="12115877" y="538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48" name="n_3aveValue債務償還比率"/>
        <xdr:cNvSpPr txBox="1"/>
      </xdr:nvSpPr>
      <xdr:spPr>
        <a:xfrm>
          <a:off x="11411027" y="539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49" name="n_4aveValue債務償還比率"/>
        <xdr:cNvSpPr txBox="1"/>
      </xdr:nvSpPr>
      <xdr:spPr>
        <a:xfrm>
          <a:off x="10706177" y="541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61476</xdr:rowOff>
    </xdr:from>
    <xdr:ext cx="469744" cy="259045"/>
    <xdr:sp macro="" textlink="">
      <xdr:nvSpPr>
        <xdr:cNvPr id="150" name="n_1mainValue債務償還比率"/>
        <xdr:cNvSpPr txBox="1"/>
      </xdr:nvSpPr>
      <xdr:spPr>
        <a:xfrm>
          <a:off x="12808027" y="573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43895</xdr:rowOff>
    </xdr:from>
    <xdr:ext cx="469744" cy="259045"/>
    <xdr:sp macro="" textlink="">
      <xdr:nvSpPr>
        <xdr:cNvPr id="151" name="n_2mainValue債務償還比率"/>
        <xdr:cNvSpPr txBox="1"/>
      </xdr:nvSpPr>
      <xdr:spPr>
        <a:xfrm>
          <a:off x="12115877" y="572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120540</xdr:rowOff>
    </xdr:from>
    <xdr:ext cx="469744" cy="259045"/>
    <xdr:sp macro="" textlink="">
      <xdr:nvSpPr>
        <xdr:cNvPr id="152" name="n_3mainValue債務償還比率"/>
        <xdr:cNvSpPr txBox="1"/>
      </xdr:nvSpPr>
      <xdr:spPr>
        <a:xfrm>
          <a:off x="11411027" y="57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122236</xdr:rowOff>
    </xdr:from>
    <xdr:ext cx="469744" cy="259045"/>
    <xdr:sp macro="" textlink="">
      <xdr:nvSpPr>
        <xdr:cNvPr id="153" name="n_4mainValue債務償還比率"/>
        <xdr:cNvSpPr txBox="1"/>
      </xdr:nvSpPr>
      <xdr:spPr>
        <a:xfrm>
          <a:off x="10706177" y="579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184275" y="7653338"/>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xdr:cNvSpPr/>
      </xdr:nvSpPr>
      <xdr:spPr>
        <a:xfrm>
          <a:off x="1184275" y="1126807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xdr:cNvSpPr txBox="1"/>
      </xdr:nvSpPr>
      <xdr:spPr>
        <a:xfrm>
          <a:off x="857250" y="789781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xdr:cNvSpPr txBox="1"/>
      </xdr:nvSpPr>
      <xdr:spPr>
        <a:xfrm>
          <a:off x="6470650" y="1043146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xdr:cNvSpPr txBox="1"/>
      </xdr:nvSpPr>
      <xdr:spPr>
        <a:xfrm>
          <a:off x="857250" y="11477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xdr:cNvSpPr txBox="1"/>
      </xdr:nvSpPr>
      <xdr:spPr>
        <a:xfrm>
          <a:off x="6470650" y="14081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7,488
7,382
711.36
10,072,649
9,799,691
248,837
5,460,600
9,769,292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xdr:cNvCxnSpPr/>
      </xdr:nvCxnSpPr>
      <xdr:spPr>
        <a:xfrm flipV="1">
          <a:off x="4291965" y="5313045"/>
          <a:ext cx="0" cy="149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330700"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217988" y="681132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xdr:cNvSpPr txBox="1"/>
      </xdr:nvSpPr>
      <xdr:spPr>
        <a:xfrm>
          <a:off x="4330700" y="509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xdr:cNvCxnSpPr/>
      </xdr:nvCxnSpPr>
      <xdr:spPr>
        <a:xfrm>
          <a:off x="4217988" y="53130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xdr:cNvSpPr txBox="1"/>
      </xdr:nvSpPr>
      <xdr:spPr>
        <a:xfrm>
          <a:off x="4330700" y="625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241800" y="62757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475038" y="623760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xdr:cNvSpPr/>
      </xdr:nvSpPr>
      <xdr:spPr>
        <a:xfrm>
          <a:off x="2643188"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xdr:cNvSpPr/>
      </xdr:nvSpPr>
      <xdr:spPr>
        <a:xfrm>
          <a:off x="1825625" y="61423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xdr:cNvSpPr/>
      </xdr:nvSpPr>
      <xdr:spPr>
        <a:xfrm>
          <a:off x="1008063" y="611568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3" name="楕円 72"/>
        <xdr:cNvSpPr/>
      </xdr:nvSpPr>
      <xdr:spPr>
        <a:xfrm>
          <a:off x="42418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67327</xdr:rowOff>
    </xdr:from>
    <xdr:ext cx="405111" cy="259045"/>
    <xdr:sp macro="" textlink="">
      <xdr:nvSpPr>
        <xdr:cNvPr id="74" name="【道路】&#10;有形固定資産減価償却率該当値テキスト"/>
        <xdr:cNvSpPr txBox="1"/>
      </xdr:nvSpPr>
      <xdr:spPr>
        <a:xfrm>
          <a:off x="43307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xdr:cNvSpPr/>
      </xdr:nvSpPr>
      <xdr:spPr>
        <a:xfrm>
          <a:off x="3475038" y="61785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95250</xdr:rowOff>
    </xdr:to>
    <xdr:cxnSp macro="">
      <xdr:nvCxnSpPr>
        <xdr:cNvPr id="76" name="直線コネクタ 75"/>
        <xdr:cNvCxnSpPr/>
      </xdr:nvCxnSpPr>
      <xdr:spPr>
        <a:xfrm>
          <a:off x="3525838" y="6229350"/>
          <a:ext cx="766762"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77" name="n_1aveValue【道路】&#10;有形固定資産減価償却率"/>
        <xdr:cNvSpPr txBox="1"/>
      </xdr:nvSpPr>
      <xdr:spPr>
        <a:xfrm>
          <a:off x="3324869" y="632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78" name="n_2aveValue【道路】&#10;有形固定資産減価償却率"/>
        <xdr:cNvSpPr txBox="1"/>
      </xdr:nvSpPr>
      <xdr:spPr>
        <a:xfrm>
          <a:off x="2505719"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79" name="n_3aveValue【道路】&#10;有形固定資産減価償却率"/>
        <xdr:cNvSpPr txBox="1"/>
      </xdr:nvSpPr>
      <xdr:spPr>
        <a:xfrm>
          <a:off x="1688157"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0" name="n_4aveValue【道路】&#10;有形固定資産減価償却率"/>
        <xdr:cNvSpPr txBox="1"/>
      </xdr:nvSpPr>
      <xdr:spPr>
        <a:xfrm>
          <a:off x="87059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134002</xdr:rowOff>
    </xdr:from>
    <xdr:ext cx="405111" cy="259045"/>
    <xdr:sp macro="" textlink="">
      <xdr:nvSpPr>
        <xdr:cNvPr id="81" name="n_1mainValue【道路】&#10;有形固定資産減価償却率"/>
        <xdr:cNvSpPr txBox="1"/>
      </xdr:nvSpPr>
      <xdr:spPr>
        <a:xfrm>
          <a:off x="332486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xdr:cNvSpPr txBox="1"/>
      </xdr:nvSpPr>
      <xdr:spPr>
        <a:xfrm>
          <a:off x="5565669"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5565669"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5565669"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475516" y="52775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3" name="テキスト ボックス 102"/>
        <xdr:cNvSpPr txBox="1"/>
      </xdr:nvSpPr>
      <xdr:spPr>
        <a:xfrm>
          <a:off x="5475516"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05" name="直線コネクタ 104"/>
        <xdr:cNvCxnSpPr/>
      </xdr:nvCxnSpPr>
      <xdr:spPr>
        <a:xfrm flipV="1">
          <a:off x="9691053" y="5546241"/>
          <a:ext cx="0" cy="1276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06" name="【道路】&#10;一人当たり延長最小値テキスト"/>
        <xdr:cNvSpPr txBox="1"/>
      </xdr:nvSpPr>
      <xdr:spPr>
        <a:xfrm>
          <a:off x="9729788" y="682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07" name="直線コネクタ 106"/>
        <xdr:cNvCxnSpPr/>
      </xdr:nvCxnSpPr>
      <xdr:spPr>
        <a:xfrm>
          <a:off x="9617075" y="682322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08" name="【道路】&#10;一人当たり延長最大値テキスト"/>
        <xdr:cNvSpPr txBox="1"/>
      </xdr:nvSpPr>
      <xdr:spPr>
        <a:xfrm>
          <a:off x="9729788" y="5340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09" name="直線コネクタ 108"/>
        <xdr:cNvCxnSpPr/>
      </xdr:nvCxnSpPr>
      <xdr:spPr>
        <a:xfrm>
          <a:off x="9617075" y="55462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0" name="【道路】&#10;一人当たり延長平均値テキスト"/>
        <xdr:cNvSpPr txBox="1"/>
      </xdr:nvSpPr>
      <xdr:spPr>
        <a:xfrm>
          <a:off x="9729788" y="6567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11" name="フローチャート: 判断 110"/>
        <xdr:cNvSpPr/>
      </xdr:nvSpPr>
      <xdr:spPr>
        <a:xfrm>
          <a:off x="9655175" y="670679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12" name="フローチャート: 判断 111"/>
        <xdr:cNvSpPr/>
      </xdr:nvSpPr>
      <xdr:spPr>
        <a:xfrm>
          <a:off x="8874125" y="6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13" name="フローチャート: 判断 112"/>
        <xdr:cNvSpPr/>
      </xdr:nvSpPr>
      <xdr:spPr>
        <a:xfrm>
          <a:off x="8056563" y="673533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14" name="フローチャート: 判断 113"/>
        <xdr:cNvSpPr/>
      </xdr:nvSpPr>
      <xdr:spPr>
        <a:xfrm>
          <a:off x="7224713" y="672958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15" name="フローチャート: 判断 114"/>
        <xdr:cNvSpPr/>
      </xdr:nvSpPr>
      <xdr:spPr>
        <a:xfrm>
          <a:off x="6407150" y="6715324"/>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62764</xdr:rowOff>
    </xdr:from>
    <xdr:to>
      <xdr:col>55</xdr:col>
      <xdr:colOff>50800</xdr:colOff>
      <xdr:row>41</xdr:row>
      <xdr:rowOff>164364</xdr:rowOff>
    </xdr:to>
    <xdr:sp macro="" textlink="">
      <xdr:nvSpPr>
        <xdr:cNvPr id="121" name="楕円 120"/>
        <xdr:cNvSpPr/>
      </xdr:nvSpPr>
      <xdr:spPr>
        <a:xfrm>
          <a:off x="9655175" y="6711214"/>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36774</xdr:rowOff>
    </xdr:from>
    <xdr:ext cx="534377" cy="259045"/>
    <xdr:sp macro="" textlink="">
      <xdr:nvSpPr>
        <xdr:cNvPr id="122" name="【道路】&#10;一人当たり延長該当値テキスト"/>
        <xdr:cNvSpPr txBox="1"/>
      </xdr:nvSpPr>
      <xdr:spPr>
        <a:xfrm>
          <a:off x="9729788" y="66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63915</xdr:rowOff>
    </xdr:from>
    <xdr:to>
      <xdr:col>50</xdr:col>
      <xdr:colOff>165100</xdr:colOff>
      <xdr:row>41</xdr:row>
      <xdr:rowOff>165515</xdr:rowOff>
    </xdr:to>
    <xdr:sp macro="" textlink="">
      <xdr:nvSpPr>
        <xdr:cNvPr id="123" name="楕円 122"/>
        <xdr:cNvSpPr/>
      </xdr:nvSpPr>
      <xdr:spPr>
        <a:xfrm>
          <a:off x="8874125" y="671236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113564</xdr:rowOff>
    </xdr:from>
    <xdr:to>
      <xdr:col>55</xdr:col>
      <xdr:colOff>0</xdr:colOff>
      <xdr:row>41</xdr:row>
      <xdr:rowOff>114715</xdr:rowOff>
    </xdr:to>
    <xdr:cxnSp macro="">
      <xdr:nvCxnSpPr>
        <xdr:cNvPr id="124" name="直線コネクタ 123"/>
        <xdr:cNvCxnSpPr/>
      </xdr:nvCxnSpPr>
      <xdr:spPr>
        <a:xfrm flipV="1">
          <a:off x="8924925" y="6762014"/>
          <a:ext cx="766763"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25" name="n_1aveValue【道路】&#10;一人当たり延長"/>
        <xdr:cNvSpPr txBox="1"/>
      </xdr:nvSpPr>
      <xdr:spPr>
        <a:xfrm>
          <a:off x="8659324" y="64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26" name="n_2aveValue【道路】&#10;一人当たり延長"/>
        <xdr:cNvSpPr txBox="1"/>
      </xdr:nvSpPr>
      <xdr:spPr>
        <a:xfrm>
          <a:off x="7854461" y="65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27" name="n_3aveValue【道路】&#10;一人当たり延長"/>
        <xdr:cNvSpPr txBox="1"/>
      </xdr:nvSpPr>
      <xdr:spPr>
        <a:xfrm>
          <a:off x="7036899" y="651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28" name="n_4aveValue【道路】&#10;一人当たり延長"/>
        <xdr:cNvSpPr txBox="1"/>
      </xdr:nvSpPr>
      <xdr:spPr>
        <a:xfrm>
          <a:off x="6205049" y="650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156642</xdr:rowOff>
    </xdr:from>
    <xdr:ext cx="534377" cy="259045"/>
    <xdr:sp macro="" textlink="">
      <xdr:nvSpPr>
        <xdr:cNvPr id="129" name="n_1mainValue【道路】&#10;一人当たり延長"/>
        <xdr:cNvSpPr txBox="1"/>
      </xdr:nvSpPr>
      <xdr:spPr>
        <a:xfrm>
          <a:off x="8659324" y="680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55" name="直線コネクタ 154"/>
        <xdr:cNvCxnSpPr/>
      </xdr:nvCxnSpPr>
      <xdr:spPr>
        <a:xfrm flipV="1">
          <a:off x="4291965" y="9044396"/>
          <a:ext cx="0" cy="139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56" name="【橋りょう・トンネル】&#10;有形固定資産減価償却率最小値テキスト"/>
        <xdr:cNvSpPr txBox="1"/>
      </xdr:nvSpPr>
      <xdr:spPr>
        <a:xfrm>
          <a:off x="4330700" y="104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7" name="直線コネクタ 156"/>
        <xdr:cNvCxnSpPr/>
      </xdr:nvCxnSpPr>
      <xdr:spPr>
        <a:xfrm>
          <a:off x="4217988" y="104380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58" name="【橋りょう・トンネル】&#10;有形固定資産減価償却率最大値テキスト"/>
        <xdr:cNvSpPr txBox="1"/>
      </xdr:nvSpPr>
      <xdr:spPr>
        <a:xfrm>
          <a:off x="4330700" y="8829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59" name="直線コネクタ 158"/>
        <xdr:cNvCxnSpPr/>
      </xdr:nvCxnSpPr>
      <xdr:spPr>
        <a:xfrm>
          <a:off x="4217988" y="904439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60" name="【橋りょう・トンネル】&#10;有形固定資産減価償却率平均値テキスト"/>
        <xdr:cNvSpPr txBox="1"/>
      </xdr:nvSpPr>
      <xdr:spPr>
        <a:xfrm>
          <a:off x="4330700" y="9688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61" name="フローチャート: 判断 160"/>
        <xdr:cNvSpPr/>
      </xdr:nvSpPr>
      <xdr:spPr>
        <a:xfrm>
          <a:off x="4241800" y="98277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62" name="フローチャート: 判断 161"/>
        <xdr:cNvSpPr/>
      </xdr:nvSpPr>
      <xdr:spPr>
        <a:xfrm>
          <a:off x="3475038" y="982444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63" name="フローチャート: 判断 162"/>
        <xdr:cNvSpPr/>
      </xdr:nvSpPr>
      <xdr:spPr>
        <a:xfrm>
          <a:off x="2643188" y="98358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64" name="フローチャート: 判断 163"/>
        <xdr:cNvSpPr/>
      </xdr:nvSpPr>
      <xdr:spPr>
        <a:xfrm>
          <a:off x="1825625" y="97966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65" name="フローチャート: 判断 164"/>
        <xdr:cNvSpPr/>
      </xdr:nvSpPr>
      <xdr:spPr>
        <a:xfrm>
          <a:off x="1008063" y="976239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1" name="楕円 170"/>
        <xdr:cNvSpPr/>
      </xdr:nvSpPr>
      <xdr:spPr>
        <a:xfrm>
          <a:off x="4241800" y="99863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77850</xdr:rowOff>
    </xdr:from>
    <xdr:ext cx="405111" cy="259045"/>
    <xdr:sp macro="" textlink="">
      <xdr:nvSpPr>
        <xdr:cNvPr id="172" name="【橋りょう・トンネル】&#10;有形固定資産減価償却率該当値テキスト"/>
        <xdr:cNvSpPr txBox="1"/>
      </xdr:nvSpPr>
      <xdr:spPr>
        <a:xfrm>
          <a:off x="4330700"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81462</xdr:rowOff>
    </xdr:from>
    <xdr:to>
      <xdr:col>20</xdr:col>
      <xdr:colOff>38100</xdr:colOff>
      <xdr:row>62</xdr:row>
      <xdr:rowOff>11612</xdr:rowOff>
    </xdr:to>
    <xdr:sp macro="" textlink="">
      <xdr:nvSpPr>
        <xdr:cNvPr id="173" name="楕円 172"/>
        <xdr:cNvSpPr/>
      </xdr:nvSpPr>
      <xdr:spPr>
        <a:xfrm>
          <a:off x="3475038" y="996841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132262</xdr:rowOff>
    </xdr:from>
    <xdr:to>
      <xdr:col>24</xdr:col>
      <xdr:colOff>63500</xdr:colOff>
      <xdr:row>61</xdr:row>
      <xdr:rowOff>150223</xdr:rowOff>
    </xdr:to>
    <xdr:cxnSp macro="">
      <xdr:nvCxnSpPr>
        <xdr:cNvPr id="174" name="直線コネクタ 173"/>
        <xdr:cNvCxnSpPr/>
      </xdr:nvCxnSpPr>
      <xdr:spPr>
        <a:xfrm>
          <a:off x="3525838" y="10019212"/>
          <a:ext cx="766762"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75" name="n_1aveValue【橋りょう・トンネル】&#10;有形固定資産減価償却率"/>
        <xdr:cNvSpPr txBox="1"/>
      </xdr:nvSpPr>
      <xdr:spPr>
        <a:xfrm>
          <a:off x="3324869" y="960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76" name="n_2aveValue【橋りょう・トンネル】&#10;有形固定資産減価償却率"/>
        <xdr:cNvSpPr txBox="1"/>
      </xdr:nvSpPr>
      <xdr:spPr>
        <a:xfrm>
          <a:off x="2505719"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77" name="n_3aveValue【橋りょう・トンネル】&#10;有形固定資産減価償却率"/>
        <xdr:cNvSpPr txBox="1"/>
      </xdr:nvSpPr>
      <xdr:spPr>
        <a:xfrm>
          <a:off x="1688157"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178" name="n_4aveValue【橋りょう・トンネル】&#10;有形固定資産減価償却率"/>
        <xdr:cNvSpPr txBox="1"/>
      </xdr:nvSpPr>
      <xdr:spPr>
        <a:xfrm>
          <a:off x="870594" y="955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2739</xdr:rowOff>
    </xdr:from>
    <xdr:ext cx="405111" cy="259045"/>
    <xdr:sp macro="" textlink="">
      <xdr:nvSpPr>
        <xdr:cNvPr id="179" name="n_1mainValue【橋りょう・トンネル】&#10;有形固定資産減価償却率"/>
        <xdr:cNvSpPr txBox="1"/>
      </xdr:nvSpPr>
      <xdr:spPr>
        <a:xfrm>
          <a:off x="3324869" y="1005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5883727"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3" name="テキスト ボックス 192"/>
        <xdr:cNvSpPr txBox="1"/>
      </xdr:nvSpPr>
      <xdr:spPr>
        <a:xfrm>
          <a:off x="5475516" y="995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5" name="テキスト ボックス 194"/>
        <xdr:cNvSpPr txBox="1"/>
      </xdr:nvSpPr>
      <xdr:spPr>
        <a:xfrm>
          <a:off x="5475516" y="9592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7" name="テキスト ボックス 196"/>
        <xdr:cNvSpPr txBox="1"/>
      </xdr:nvSpPr>
      <xdr:spPr>
        <a:xfrm>
          <a:off x="5475516" y="92399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9" name="テキスト ボックス 198"/>
        <xdr:cNvSpPr txBox="1"/>
      </xdr:nvSpPr>
      <xdr:spPr>
        <a:xfrm>
          <a:off x="5475516"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03" name="直線コネクタ 202"/>
        <xdr:cNvCxnSpPr/>
      </xdr:nvCxnSpPr>
      <xdr:spPr>
        <a:xfrm flipV="1">
          <a:off x="9691053" y="9240273"/>
          <a:ext cx="0" cy="1199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04" name="【橋りょう・トンネル】&#10;一人当たり有形固定資産（償却資産）額最小値テキスト"/>
        <xdr:cNvSpPr txBox="1"/>
      </xdr:nvSpPr>
      <xdr:spPr>
        <a:xfrm>
          <a:off x="9729788" y="1044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05" name="直線コネクタ 204"/>
        <xdr:cNvCxnSpPr/>
      </xdr:nvCxnSpPr>
      <xdr:spPr>
        <a:xfrm>
          <a:off x="9617075" y="1043978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06" name="【橋りょう・トンネル】&#10;一人当たり有形固定資産（償却資産）額最大値テキスト"/>
        <xdr:cNvSpPr txBox="1"/>
      </xdr:nvSpPr>
      <xdr:spPr>
        <a:xfrm>
          <a:off x="9729788" y="9029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07" name="直線コネクタ 206"/>
        <xdr:cNvCxnSpPr/>
      </xdr:nvCxnSpPr>
      <xdr:spPr>
        <a:xfrm>
          <a:off x="9617075" y="924027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08" name="【橋りょう・トンネル】&#10;一人当たり有形固定資産（償却資産）額平均値テキスト"/>
        <xdr:cNvSpPr txBox="1"/>
      </xdr:nvSpPr>
      <xdr:spPr>
        <a:xfrm>
          <a:off x="9729788" y="100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09" name="フローチャート: 判断 208"/>
        <xdr:cNvSpPr/>
      </xdr:nvSpPr>
      <xdr:spPr>
        <a:xfrm>
          <a:off x="9655175" y="1009793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10" name="フローチャート: 判断 209"/>
        <xdr:cNvSpPr/>
      </xdr:nvSpPr>
      <xdr:spPr>
        <a:xfrm>
          <a:off x="8874125" y="101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11" name="フローチャート: 判断 210"/>
        <xdr:cNvSpPr/>
      </xdr:nvSpPr>
      <xdr:spPr>
        <a:xfrm>
          <a:off x="8056563" y="1009804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12" name="フローチャート: 判断 211"/>
        <xdr:cNvSpPr/>
      </xdr:nvSpPr>
      <xdr:spPr>
        <a:xfrm>
          <a:off x="7224713" y="1005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13" name="フローチャート: 判断 212"/>
        <xdr:cNvSpPr/>
      </xdr:nvSpPr>
      <xdr:spPr>
        <a:xfrm>
          <a:off x="6407150" y="1006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28880</xdr:rowOff>
    </xdr:from>
    <xdr:to>
      <xdr:col>55</xdr:col>
      <xdr:colOff>50800</xdr:colOff>
      <xdr:row>61</xdr:row>
      <xdr:rowOff>130480</xdr:rowOff>
    </xdr:to>
    <xdr:sp macro="" textlink="">
      <xdr:nvSpPr>
        <xdr:cNvPr id="219" name="楕円 218"/>
        <xdr:cNvSpPr/>
      </xdr:nvSpPr>
      <xdr:spPr>
        <a:xfrm>
          <a:off x="9655175" y="991583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51757</xdr:rowOff>
    </xdr:from>
    <xdr:ext cx="690189" cy="259045"/>
    <xdr:sp macro="" textlink="">
      <xdr:nvSpPr>
        <xdr:cNvPr id="220" name="【橋りょう・トンネル】&#10;一人当たり有形固定資産（償却資産）額該当値テキスト"/>
        <xdr:cNvSpPr txBox="1"/>
      </xdr:nvSpPr>
      <xdr:spPr>
        <a:xfrm>
          <a:off x="9729788" y="97767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25736</xdr:rowOff>
    </xdr:from>
    <xdr:to>
      <xdr:col>50</xdr:col>
      <xdr:colOff>165100</xdr:colOff>
      <xdr:row>61</xdr:row>
      <xdr:rowOff>127336</xdr:rowOff>
    </xdr:to>
    <xdr:sp macro="" textlink="">
      <xdr:nvSpPr>
        <xdr:cNvPr id="221" name="楕円 220"/>
        <xdr:cNvSpPr/>
      </xdr:nvSpPr>
      <xdr:spPr>
        <a:xfrm>
          <a:off x="8874125" y="99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76536</xdr:rowOff>
    </xdr:from>
    <xdr:to>
      <xdr:col>55</xdr:col>
      <xdr:colOff>0</xdr:colOff>
      <xdr:row>61</xdr:row>
      <xdr:rowOff>79680</xdr:rowOff>
    </xdr:to>
    <xdr:cxnSp macro="">
      <xdr:nvCxnSpPr>
        <xdr:cNvPr id="222" name="直線コネクタ 221"/>
        <xdr:cNvCxnSpPr/>
      </xdr:nvCxnSpPr>
      <xdr:spPr>
        <a:xfrm>
          <a:off x="8924925" y="9963486"/>
          <a:ext cx="766763"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23" name="n_1aveValue【橋りょう・トンネル】&#10;一人当たり有形固定資産（償却資産）額"/>
        <xdr:cNvSpPr txBox="1"/>
      </xdr:nvSpPr>
      <xdr:spPr>
        <a:xfrm>
          <a:off x="8636533" y="1020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24" name="n_2aveValue【橋りょう・トンネル】&#10;一人当たり有形固定資産（償却資産）額"/>
        <xdr:cNvSpPr txBox="1"/>
      </xdr:nvSpPr>
      <xdr:spPr>
        <a:xfrm>
          <a:off x="7822145" y="988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25" name="n_3aveValue【橋りょう・トンネル】&#10;一人当たり有形固定資産（償却資産）額"/>
        <xdr:cNvSpPr txBox="1"/>
      </xdr:nvSpPr>
      <xdr:spPr>
        <a:xfrm>
          <a:off x="7004583" y="9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26" name="n_4aveValue【橋りょう・トンネル】&#10;一人当たり有形固定資産（償却資産）額"/>
        <xdr:cNvSpPr txBox="1"/>
      </xdr:nvSpPr>
      <xdr:spPr>
        <a:xfrm>
          <a:off x="6172733" y="985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143863</xdr:rowOff>
    </xdr:from>
    <xdr:ext cx="690189" cy="259045"/>
    <xdr:sp macro="" textlink="">
      <xdr:nvSpPr>
        <xdr:cNvPr id="227" name="n_1mainValue【橋りょう・トンネル】&#10;一人当たり有形固定資産（償却資産）額"/>
        <xdr:cNvSpPr txBox="1"/>
      </xdr:nvSpPr>
      <xdr:spPr>
        <a:xfrm>
          <a:off x="8595705" y="9706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52" name="直線コネクタ 251"/>
        <xdr:cNvCxnSpPr/>
      </xdr:nvCxnSpPr>
      <xdr:spPr>
        <a:xfrm flipV="1">
          <a:off x="4291965" y="12597764"/>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xdr:cNvSpPr txBox="1"/>
      </xdr:nvSpPr>
      <xdr:spPr>
        <a:xfrm>
          <a:off x="4330700"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xdr:cNvCxnSpPr/>
      </xdr:nvCxnSpPr>
      <xdr:spPr>
        <a:xfrm>
          <a:off x="4217988" y="14049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55" name="【公営住宅】&#10;有形固定資産減価償却率最大値テキスト"/>
        <xdr:cNvSpPr txBox="1"/>
      </xdr:nvSpPr>
      <xdr:spPr>
        <a:xfrm>
          <a:off x="4330700" y="1238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56" name="直線コネクタ 255"/>
        <xdr:cNvCxnSpPr/>
      </xdr:nvCxnSpPr>
      <xdr:spPr>
        <a:xfrm>
          <a:off x="4217988" y="1259776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57" name="【公営住宅】&#10;有形固定資産減価償却率平均値テキスト"/>
        <xdr:cNvSpPr txBox="1"/>
      </xdr:nvSpPr>
      <xdr:spPr>
        <a:xfrm>
          <a:off x="4330700" y="13392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58" name="フローチャート: 判断 257"/>
        <xdr:cNvSpPr/>
      </xdr:nvSpPr>
      <xdr:spPr>
        <a:xfrm>
          <a:off x="4241800" y="134137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59" name="フローチャート: 判断 258"/>
        <xdr:cNvSpPr/>
      </xdr:nvSpPr>
      <xdr:spPr>
        <a:xfrm>
          <a:off x="3475038" y="1339468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60" name="フローチャート: 判断 259"/>
        <xdr:cNvSpPr/>
      </xdr:nvSpPr>
      <xdr:spPr>
        <a:xfrm>
          <a:off x="2643188" y="1336421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1" name="フローチャート: 判断 260"/>
        <xdr:cNvSpPr/>
      </xdr:nvSpPr>
      <xdr:spPr>
        <a:xfrm>
          <a:off x="1825625" y="133604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62" name="フローチャート: 判断 261"/>
        <xdr:cNvSpPr/>
      </xdr:nvSpPr>
      <xdr:spPr>
        <a:xfrm>
          <a:off x="1008063" y="1334325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68" name="楕円 267"/>
        <xdr:cNvSpPr/>
      </xdr:nvSpPr>
      <xdr:spPr>
        <a:xfrm>
          <a:off x="4241800" y="1336421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99713</xdr:rowOff>
    </xdr:from>
    <xdr:ext cx="405111" cy="259045"/>
    <xdr:sp macro="" textlink="">
      <xdr:nvSpPr>
        <xdr:cNvPr id="269" name="【公営住宅】&#10;有形固定資産減価償却率該当値テキスト"/>
        <xdr:cNvSpPr txBox="1"/>
      </xdr:nvSpPr>
      <xdr:spPr>
        <a:xfrm>
          <a:off x="4330700" y="1322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270" name="楕円 269"/>
        <xdr:cNvSpPr/>
      </xdr:nvSpPr>
      <xdr:spPr>
        <a:xfrm>
          <a:off x="3475038" y="1334897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82</xdr:row>
      <xdr:rowOff>127636</xdr:rowOff>
    </xdr:to>
    <xdr:cxnSp macro="">
      <xdr:nvCxnSpPr>
        <xdr:cNvPr id="271" name="直線コネクタ 270"/>
        <xdr:cNvCxnSpPr/>
      </xdr:nvCxnSpPr>
      <xdr:spPr>
        <a:xfrm>
          <a:off x="3525838" y="13399770"/>
          <a:ext cx="766762"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72" name="n_1aveValue【公営住宅】&#10;有形固定資産減価償却率"/>
        <xdr:cNvSpPr txBox="1"/>
      </xdr:nvSpPr>
      <xdr:spPr>
        <a:xfrm>
          <a:off x="3324869" y="13477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273" name="n_2aveValue【公営住宅】&#10;有形固定資産減価償却率"/>
        <xdr:cNvSpPr txBox="1"/>
      </xdr:nvSpPr>
      <xdr:spPr>
        <a:xfrm>
          <a:off x="2505719" y="1314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4" name="n_3aveValue【公営住宅】&#10;有形固定資産減価償却率"/>
        <xdr:cNvSpPr txBox="1"/>
      </xdr:nvSpPr>
      <xdr:spPr>
        <a:xfrm>
          <a:off x="1688157"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75" name="n_4aveValue【公営住宅】&#10;有形固定資産減価償却率"/>
        <xdr:cNvSpPr txBox="1"/>
      </xdr:nvSpPr>
      <xdr:spPr>
        <a:xfrm>
          <a:off x="87059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8272</xdr:rowOff>
    </xdr:from>
    <xdr:ext cx="405111" cy="259045"/>
    <xdr:sp macro="" textlink="">
      <xdr:nvSpPr>
        <xdr:cNvPr id="276" name="n_1mainValue【公営住宅】&#10;有形固定資産減価償却率"/>
        <xdr:cNvSpPr txBox="1"/>
      </xdr:nvSpPr>
      <xdr:spPr>
        <a:xfrm>
          <a:off x="3324869"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xdr:cNvCxnSpPr/>
      </xdr:nvCxnSpPr>
      <xdr:spPr>
        <a:xfrm>
          <a:off x="6118225" y="140493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xdr:cNvSpPr txBox="1"/>
      </xdr:nvSpPr>
      <xdr:spPr>
        <a:xfrm>
          <a:off x="56796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xdr:cNvCxnSpPr/>
      </xdr:nvCxnSpPr>
      <xdr:spPr>
        <a:xfrm>
          <a:off x="6118225" y="13687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xdr:cNvSpPr txBox="1"/>
      </xdr:nvSpPr>
      <xdr:spPr>
        <a:xfrm>
          <a:off x="56796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118225" y="1332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2" name="テキスト ボックス 291"/>
        <xdr:cNvSpPr txBox="1"/>
      </xdr:nvSpPr>
      <xdr:spPr>
        <a:xfrm>
          <a:off x="5629789"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xdr:cNvCxnSpPr/>
      </xdr:nvCxnSpPr>
      <xdr:spPr>
        <a:xfrm>
          <a:off x="6118225" y="12963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4" name="テキスト ボックス 293"/>
        <xdr:cNvSpPr txBox="1"/>
      </xdr:nvSpPr>
      <xdr:spPr>
        <a:xfrm>
          <a:off x="5629789" y="1283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xdr:cNvCxnSpPr/>
      </xdr:nvCxnSpPr>
      <xdr:spPr>
        <a:xfrm>
          <a:off x="6118225" y="12611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6" name="テキスト ボックス 295"/>
        <xdr:cNvSpPr txBox="1"/>
      </xdr:nvSpPr>
      <xdr:spPr>
        <a:xfrm>
          <a:off x="5629789" y="12478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xdr:cNvSpPr txBox="1"/>
      </xdr:nvSpPr>
      <xdr:spPr>
        <a:xfrm>
          <a:off x="5629789" y="12116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00" name="直線コネクタ 299"/>
        <xdr:cNvCxnSpPr/>
      </xdr:nvCxnSpPr>
      <xdr:spPr>
        <a:xfrm flipV="1">
          <a:off x="9691053" y="12696292"/>
          <a:ext cx="0" cy="134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01" name="【公営住宅】&#10;一人当たり面積最小値テキスト"/>
        <xdr:cNvSpPr txBox="1"/>
      </xdr:nvSpPr>
      <xdr:spPr>
        <a:xfrm>
          <a:off x="9729788" y="1404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02" name="直線コネクタ 301"/>
        <xdr:cNvCxnSpPr/>
      </xdr:nvCxnSpPr>
      <xdr:spPr>
        <a:xfrm>
          <a:off x="9617075" y="1403779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03" name="【公営住宅】&#10;一人当たり面積最大値テキスト"/>
        <xdr:cNvSpPr txBox="1"/>
      </xdr:nvSpPr>
      <xdr:spPr>
        <a:xfrm>
          <a:off x="9729788" y="1248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04" name="直線コネクタ 303"/>
        <xdr:cNvCxnSpPr/>
      </xdr:nvCxnSpPr>
      <xdr:spPr>
        <a:xfrm>
          <a:off x="9617075" y="1269629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05" name="【公営住宅】&#10;一人当たり面積平均値テキスト"/>
        <xdr:cNvSpPr txBox="1"/>
      </xdr:nvSpPr>
      <xdr:spPr>
        <a:xfrm>
          <a:off x="9729788" y="137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06" name="フローチャート: 判断 305"/>
        <xdr:cNvSpPr/>
      </xdr:nvSpPr>
      <xdr:spPr>
        <a:xfrm>
          <a:off x="9655175" y="1377531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07" name="フローチャート: 判断 306"/>
        <xdr:cNvSpPr/>
      </xdr:nvSpPr>
      <xdr:spPr>
        <a:xfrm>
          <a:off x="8874125" y="1378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08" name="フローチャート: 判断 307"/>
        <xdr:cNvSpPr/>
      </xdr:nvSpPr>
      <xdr:spPr>
        <a:xfrm>
          <a:off x="8056563" y="137953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09" name="フローチャート: 判断 308"/>
        <xdr:cNvSpPr/>
      </xdr:nvSpPr>
      <xdr:spPr>
        <a:xfrm>
          <a:off x="7224713" y="1378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10" name="フローチャート: 判断 309"/>
        <xdr:cNvSpPr/>
      </xdr:nvSpPr>
      <xdr:spPr>
        <a:xfrm>
          <a:off x="6407150" y="137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5511</xdr:rowOff>
    </xdr:from>
    <xdr:to>
      <xdr:col>55</xdr:col>
      <xdr:colOff>50800</xdr:colOff>
      <xdr:row>84</xdr:row>
      <xdr:rowOff>107111</xdr:rowOff>
    </xdr:to>
    <xdr:sp macro="" textlink="">
      <xdr:nvSpPr>
        <xdr:cNvPr id="316" name="楕円 315"/>
        <xdr:cNvSpPr/>
      </xdr:nvSpPr>
      <xdr:spPr>
        <a:xfrm>
          <a:off x="9655175" y="13616736"/>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28388</xdr:rowOff>
    </xdr:from>
    <xdr:ext cx="469744" cy="259045"/>
    <xdr:sp macro="" textlink="">
      <xdr:nvSpPr>
        <xdr:cNvPr id="317" name="【公営住宅】&#10;一人当たり面積該当値テキスト"/>
        <xdr:cNvSpPr txBox="1"/>
      </xdr:nvSpPr>
      <xdr:spPr>
        <a:xfrm>
          <a:off x="9729788" y="134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167742</xdr:rowOff>
    </xdr:from>
    <xdr:to>
      <xdr:col>50</xdr:col>
      <xdr:colOff>165100</xdr:colOff>
      <xdr:row>84</xdr:row>
      <xdr:rowOff>97892</xdr:rowOff>
    </xdr:to>
    <xdr:sp macro="" textlink="">
      <xdr:nvSpPr>
        <xdr:cNvPr id="318" name="楕円 317"/>
        <xdr:cNvSpPr/>
      </xdr:nvSpPr>
      <xdr:spPr>
        <a:xfrm>
          <a:off x="8874125" y="13612279"/>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47092</xdr:rowOff>
    </xdr:from>
    <xdr:to>
      <xdr:col>55</xdr:col>
      <xdr:colOff>0</xdr:colOff>
      <xdr:row>84</xdr:row>
      <xdr:rowOff>56311</xdr:rowOff>
    </xdr:to>
    <xdr:cxnSp macro="">
      <xdr:nvCxnSpPr>
        <xdr:cNvPr id="319" name="直線コネクタ 318"/>
        <xdr:cNvCxnSpPr/>
      </xdr:nvCxnSpPr>
      <xdr:spPr>
        <a:xfrm>
          <a:off x="8924925" y="13658317"/>
          <a:ext cx="766763"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20" name="n_1aveValue【公営住宅】&#10;一人当たり面積"/>
        <xdr:cNvSpPr txBox="1"/>
      </xdr:nvSpPr>
      <xdr:spPr>
        <a:xfrm>
          <a:off x="8691640" y="138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21" name="n_2aveValue【公営住宅】&#10;一人当たり面積"/>
        <xdr:cNvSpPr txBox="1"/>
      </xdr:nvSpPr>
      <xdr:spPr>
        <a:xfrm>
          <a:off x="7886777" y="135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22" name="n_3aveValue【公営住宅】&#10;一人当たり面積"/>
        <xdr:cNvSpPr txBox="1"/>
      </xdr:nvSpPr>
      <xdr:spPr>
        <a:xfrm>
          <a:off x="7054927" y="1358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23" name="n_4aveValue【公営住宅】&#10;一人当たり面積"/>
        <xdr:cNvSpPr txBox="1"/>
      </xdr:nvSpPr>
      <xdr:spPr>
        <a:xfrm>
          <a:off x="6237365" y="135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114419</xdr:rowOff>
    </xdr:from>
    <xdr:ext cx="469744" cy="259045"/>
    <xdr:sp macro="" textlink="">
      <xdr:nvSpPr>
        <xdr:cNvPr id="324" name="n_1mainValue【公営住宅】&#10;一人当たり面積"/>
        <xdr:cNvSpPr txBox="1"/>
      </xdr:nvSpPr>
      <xdr:spPr>
        <a:xfrm>
          <a:off x="8691640"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2" name="直線コネクタ 351"/>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3" name="テキスト ボックス 352"/>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4" name="直線コネクタ 353"/>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5" name="テキスト ボックス 354"/>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6" name="直線コネクタ 355"/>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7" name="テキスト ボックス 356"/>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8" name="直線コネクタ 357"/>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9" name="テキスト ボックス 358"/>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0" name="直線コネクタ 359"/>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1" name="テキスト ボックス 360"/>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2" name="直線コネクタ 361"/>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3" name="テキスト ボックス 362"/>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366" name="直線コネクタ 365"/>
        <xdr:cNvCxnSpPr/>
      </xdr:nvCxnSpPr>
      <xdr:spPr>
        <a:xfrm flipV="1">
          <a:off x="15104427" y="5560151"/>
          <a:ext cx="0" cy="1342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7" name="【認定こども園・幼稚園・保育所】&#10;有形固定資産減価償却率最小値テキスト"/>
        <xdr:cNvSpPr txBox="1"/>
      </xdr:nvSpPr>
      <xdr:spPr>
        <a:xfrm>
          <a:off x="15143163"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8" name="直線コネクタ 367"/>
        <xdr:cNvCxnSpPr/>
      </xdr:nvCxnSpPr>
      <xdr:spPr>
        <a:xfrm>
          <a:off x="15016163" y="69029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369" name="【認定こども園・幼稚園・保育所】&#10;有形固定資産減価償却率最大値テキスト"/>
        <xdr:cNvSpPr txBox="1"/>
      </xdr:nvSpPr>
      <xdr:spPr>
        <a:xfrm>
          <a:off x="15143163" y="5354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370" name="直線コネクタ 369"/>
        <xdr:cNvCxnSpPr/>
      </xdr:nvCxnSpPr>
      <xdr:spPr>
        <a:xfrm>
          <a:off x="15016163" y="556015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371" name="【認定こども園・幼稚園・保育所】&#10;有形固定資産減価償却率平均値テキスト"/>
        <xdr:cNvSpPr txBox="1"/>
      </xdr:nvSpPr>
      <xdr:spPr>
        <a:xfrm>
          <a:off x="15143163" y="5940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372" name="フローチャート: 判断 371"/>
        <xdr:cNvSpPr/>
      </xdr:nvSpPr>
      <xdr:spPr>
        <a:xfrm>
          <a:off x="15054263" y="608003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373" name="フローチャート: 判断 372"/>
        <xdr:cNvSpPr/>
      </xdr:nvSpPr>
      <xdr:spPr>
        <a:xfrm>
          <a:off x="14273213" y="6065339"/>
          <a:ext cx="101600" cy="968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374" name="フローチャート: 判断 373"/>
        <xdr:cNvSpPr/>
      </xdr:nvSpPr>
      <xdr:spPr>
        <a:xfrm>
          <a:off x="13455650" y="60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75" name="フローチャート: 判断 374"/>
        <xdr:cNvSpPr/>
      </xdr:nvSpPr>
      <xdr:spPr>
        <a:xfrm>
          <a:off x="12638088" y="603268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376" name="フローチャート: 判断 375"/>
        <xdr:cNvSpPr/>
      </xdr:nvSpPr>
      <xdr:spPr>
        <a:xfrm>
          <a:off x="11806238" y="608983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154396</xdr:rowOff>
    </xdr:from>
    <xdr:to>
      <xdr:col>85</xdr:col>
      <xdr:colOff>177800</xdr:colOff>
      <xdr:row>42</xdr:row>
      <xdr:rowOff>84546</xdr:rowOff>
    </xdr:to>
    <xdr:sp macro="" textlink="">
      <xdr:nvSpPr>
        <xdr:cNvPr id="382" name="楕円 381"/>
        <xdr:cNvSpPr/>
      </xdr:nvSpPr>
      <xdr:spPr>
        <a:xfrm>
          <a:off x="15054263" y="680284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69323</xdr:rowOff>
    </xdr:from>
    <xdr:ext cx="405111" cy="259045"/>
    <xdr:sp macro="" textlink="">
      <xdr:nvSpPr>
        <xdr:cNvPr id="383" name="【認定こども園・幼稚園・保育所】&#10;有形固定資産減価償却率該当値テキスト"/>
        <xdr:cNvSpPr txBox="1"/>
      </xdr:nvSpPr>
      <xdr:spPr>
        <a:xfrm>
          <a:off x="15143163" y="671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139700</xdr:rowOff>
    </xdr:from>
    <xdr:to>
      <xdr:col>81</xdr:col>
      <xdr:colOff>101600</xdr:colOff>
      <xdr:row>42</xdr:row>
      <xdr:rowOff>69850</xdr:rowOff>
    </xdr:to>
    <xdr:sp macro="" textlink="">
      <xdr:nvSpPr>
        <xdr:cNvPr id="384" name="楕円 383"/>
        <xdr:cNvSpPr/>
      </xdr:nvSpPr>
      <xdr:spPr>
        <a:xfrm>
          <a:off x="14273213" y="67881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19050</xdr:rowOff>
    </xdr:from>
    <xdr:to>
      <xdr:col>85</xdr:col>
      <xdr:colOff>127000</xdr:colOff>
      <xdr:row>42</xdr:row>
      <xdr:rowOff>33746</xdr:rowOff>
    </xdr:to>
    <xdr:cxnSp macro="">
      <xdr:nvCxnSpPr>
        <xdr:cNvPr id="385" name="直線コネクタ 384"/>
        <xdr:cNvCxnSpPr/>
      </xdr:nvCxnSpPr>
      <xdr:spPr>
        <a:xfrm>
          <a:off x="14324013" y="6829425"/>
          <a:ext cx="7810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386" name="n_1aveValue【認定こども園・幼稚園・保育所】&#10;有形固定資産減価償却率"/>
        <xdr:cNvSpPr txBox="1"/>
      </xdr:nvSpPr>
      <xdr:spPr>
        <a:xfrm>
          <a:off x="14123044" y="585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387" name="n_2aveValue【認定こども園・幼稚園・保育所】&#10;有形固定資産減価償却率"/>
        <xdr:cNvSpPr txBox="1"/>
      </xdr:nvSpPr>
      <xdr:spPr>
        <a:xfrm>
          <a:off x="13318182"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88" name="n_3aveValue【認定こども園・幼稚園・保育所】&#10;有形固定資産減価償却率"/>
        <xdr:cNvSpPr txBox="1"/>
      </xdr:nvSpPr>
      <xdr:spPr>
        <a:xfrm>
          <a:off x="12500619"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389" name="n_4aveValue【認定こども園・幼稚園・保育所】&#10;有形固定資産減価償却率"/>
        <xdr:cNvSpPr txBox="1"/>
      </xdr:nvSpPr>
      <xdr:spPr>
        <a:xfrm>
          <a:off x="11668769" y="587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60977</xdr:rowOff>
    </xdr:from>
    <xdr:ext cx="405111" cy="259045"/>
    <xdr:sp macro="" textlink="">
      <xdr:nvSpPr>
        <xdr:cNvPr id="390" name="n_1mainValue【認定こども園・幼稚園・保育所】&#10;有形固定資産減価償却率"/>
        <xdr:cNvSpPr txBox="1"/>
      </xdr:nvSpPr>
      <xdr:spPr>
        <a:xfrm>
          <a:off x="14123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1" name="直線コネクタ 400"/>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2" name="テキスト ボックス 401"/>
        <xdr:cNvSpPr txBox="1"/>
      </xdr:nvSpPr>
      <xdr:spPr>
        <a:xfrm>
          <a:off x="1649208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3" name="直線コネクタ 402"/>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4" name="テキスト ボックス 403"/>
        <xdr:cNvSpPr txBox="1"/>
      </xdr:nvSpPr>
      <xdr:spPr>
        <a:xfrm>
          <a:off x="16492084"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5" name="直線コネクタ 404"/>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6" name="テキスト ボックス 405"/>
        <xdr:cNvSpPr txBox="1"/>
      </xdr:nvSpPr>
      <xdr:spPr>
        <a:xfrm>
          <a:off x="16492084"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7" name="直線コネクタ 406"/>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8" name="テキスト ボックス 407"/>
        <xdr:cNvSpPr txBox="1"/>
      </xdr:nvSpPr>
      <xdr:spPr>
        <a:xfrm>
          <a:off x="16492084"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9" name="直線コネクタ 408"/>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0" name="テキスト ボックス 409"/>
        <xdr:cNvSpPr txBox="1"/>
      </xdr:nvSpPr>
      <xdr:spPr>
        <a:xfrm>
          <a:off x="16492084"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2" name="テキスト ボックス 411"/>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認定こども園・幼稚園・保育所】&#10;一人当たり面積グラフ枠"/>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14" name="直線コネクタ 413"/>
        <xdr:cNvCxnSpPr/>
      </xdr:nvCxnSpPr>
      <xdr:spPr>
        <a:xfrm flipV="1">
          <a:off x="20503514" y="5665851"/>
          <a:ext cx="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15" name="【認定こども園・幼稚園・保育所】&#10;一人当たり面積最小値テキスト"/>
        <xdr:cNvSpPr txBox="1"/>
      </xdr:nvSpPr>
      <xdr:spPr>
        <a:xfrm>
          <a:off x="20542250" y="683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16" name="直線コネクタ 415"/>
        <xdr:cNvCxnSpPr/>
      </xdr:nvCxnSpPr>
      <xdr:spPr>
        <a:xfrm>
          <a:off x="20429538" y="683018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17" name="【認定こども園・幼稚園・保育所】&#10;一人当たり面積最大値テキスト"/>
        <xdr:cNvSpPr txBox="1"/>
      </xdr:nvSpPr>
      <xdr:spPr>
        <a:xfrm>
          <a:off x="20542250" y="545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18" name="直線コネクタ 417"/>
        <xdr:cNvCxnSpPr/>
      </xdr:nvCxnSpPr>
      <xdr:spPr>
        <a:xfrm>
          <a:off x="20429538" y="566585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419" name="【認定こども園・幼稚園・保育所】&#10;一人当たり面積平均値テキスト"/>
        <xdr:cNvSpPr txBox="1"/>
      </xdr:nvSpPr>
      <xdr:spPr>
        <a:xfrm>
          <a:off x="20542250" y="6407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20" name="フローチャート: 判断 419"/>
        <xdr:cNvSpPr/>
      </xdr:nvSpPr>
      <xdr:spPr>
        <a:xfrm>
          <a:off x="2045335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21" name="フローチャート: 判断 420"/>
        <xdr:cNvSpPr/>
      </xdr:nvSpPr>
      <xdr:spPr>
        <a:xfrm>
          <a:off x="19686588" y="6550787"/>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22" name="フローチャート: 判断 421"/>
        <xdr:cNvSpPr/>
      </xdr:nvSpPr>
      <xdr:spPr>
        <a:xfrm>
          <a:off x="18854738" y="65614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23" name="フローチャート: 判断 422"/>
        <xdr:cNvSpPr/>
      </xdr:nvSpPr>
      <xdr:spPr>
        <a:xfrm>
          <a:off x="18037175" y="655840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24" name="フローチャート: 判断 423"/>
        <xdr:cNvSpPr/>
      </xdr:nvSpPr>
      <xdr:spPr>
        <a:xfrm>
          <a:off x="17219613" y="606196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5" name="テキスト ボックス 424"/>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6" name="テキスト ボックス 425"/>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7" name="テキスト ボックス 426"/>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8" name="テキスト ボックス 427"/>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9" name="テキスト ボックス 428"/>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xdr:nvSpPr>
        <xdr:cNvPr id="430" name="楕円 429"/>
        <xdr:cNvSpPr/>
      </xdr:nvSpPr>
      <xdr:spPr>
        <a:xfrm>
          <a:off x="20453350" y="66452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137177</xdr:rowOff>
    </xdr:from>
    <xdr:ext cx="469744" cy="259045"/>
    <xdr:sp macro="" textlink="">
      <xdr:nvSpPr>
        <xdr:cNvPr id="431" name="【認定こども園・幼稚園・保育所】&#10;一人当たり面積該当値テキスト"/>
        <xdr:cNvSpPr txBox="1"/>
      </xdr:nvSpPr>
      <xdr:spPr>
        <a:xfrm>
          <a:off x="20542250" y="662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160274</xdr:rowOff>
    </xdr:from>
    <xdr:to>
      <xdr:col>112</xdr:col>
      <xdr:colOff>38100</xdr:colOff>
      <xdr:row>41</xdr:row>
      <xdr:rowOff>90424</xdr:rowOff>
    </xdr:to>
    <xdr:sp macro="" textlink="">
      <xdr:nvSpPr>
        <xdr:cNvPr id="432" name="楕円 431"/>
        <xdr:cNvSpPr/>
      </xdr:nvSpPr>
      <xdr:spPr>
        <a:xfrm>
          <a:off x="19686588" y="664679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39624</xdr:rowOff>
    </xdr:to>
    <xdr:cxnSp macro="">
      <xdr:nvCxnSpPr>
        <xdr:cNvPr id="433" name="直線コネクタ 432"/>
        <xdr:cNvCxnSpPr/>
      </xdr:nvCxnSpPr>
      <xdr:spPr>
        <a:xfrm flipV="1">
          <a:off x="19737388" y="6686550"/>
          <a:ext cx="766762"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434" name="n_1aveValue【認定こども園・幼稚園・保育所】&#10;一人当たり面積"/>
        <xdr:cNvSpPr txBox="1"/>
      </xdr:nvSpPr>
      <xdr:spPr>
        <a:xfrm>
          <a:off x="19504102"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435" name="n_2aveValue【認定こども園・幼稚園・保育所】&#10;一人当たり面積"/>
        <xdr:cNvSpPr txBox="1"/>
      </xdr:nvSpPr>
      <xdr:spPr>
        <a:xfrm>
          <a:off x="18684952"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436" name="n_3aveValue【認定こども園・幼稚園・保育所】&#10;一人当たり面積"/>
        <xdr:cNvSpPr txBox="1"/>
      </xdr:nvSpPr>
      <xdr:spPr>
        <a:xfrm>
          <a:off x="17867390"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437" name="n_4aveValue【認定こども園・幼稚園・保育所】&#10;一人当たり面積"/>
        <xdr:cNvSpPr txBox="1"/>
      </xdr:nvSpPr>
      <xdr:spPr>
        <a:xfrm>
          <a:off x="170498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81551</xdr:rowOff>
    </xdr:from>
    <xdr:ext cx="469744" cy="259045"/>
    <xdr:sp macro="" textlink="">
      <xdr:nvSpPr>
        <xdr:cNvPr id="438" name="n_1mainValue【認定こども園・幼稚園・保育所】&#10;一人当たり面積"/>
        <xdr:cNvSpPr txBox="1"/>
      </xdr:nvSpPr>
      <xdr:spPr>
        <a:xfrm>
          <a:off x="19504102" y="67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9" name="テキスト ボックス 448"/>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0" name="直線コネクタ 449"/>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1" name="テキスト ボックス 450"/>
        <xdr:cNvSpPr txBox="1"/>
      </xdr:nvSpPr>
      <xdr:spPr>
        <a:xfrm>
          <a:off x="11092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2" name="直線コネクタ 451"/>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3" name="テキスト ボックス 452"/>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4" name="直線コネクタ 453"/>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5" name="テキスト ボックス 454"/>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6" name="直線コネクタ 455"/>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7" name="テキスト ボックス 456"/>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8" name="直線コネクタ 457"/>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9" name="テキスト ボックス 458"/>
        <xdr:cNvSpPr txBox="1"/>
      </xdr:nvSpPr>
      <xdr:spPr>
        <a:xfrm>
          <a:off x="1114282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1" name="テキスト ボックス 460"/>
        <xdr:cNvSpPr txBox="1"/>
      </xdr:nvSpPr>
      <xdr:spPr>
        <a:xfrm>
          <a:off x="11206949"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463" name="直線コネクタ 462"/>
        <xdr:cNvCxnSpPr/>
      </xdr:nvCxnSpPr>
      <xdr:spPr>
        <a:xfrm flipV="1">
          <a:off x="15104427" y="8914447"/>
          <a:ext cx="0"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464" name="【学校施設】&#10;有形固定資産減価償却率最小値テキスト"/>
        <xdr:cNvSpPr txBox="1"/>
      </xdr:nvSpPr>
      <xdr:spPr>
        <a:xfrm>
          <a:off x="15143163"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465" name="直線コネクタ 464"/>
        <xdr:cNvCxnSpPr/>
      </xdr:nvCxnSpPr>
      <xdr:spPr>
        <a:xfrm>
          <a:off x="15016163" y="102965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466" name="【学校施設】&#10;有形固定資産減価償却率最大値テキスト"/>
        <xdr:cNvSpPr txBox="1"/>
      </xdr:nvSpPr>
      <xdr:spPr>
        <a:xfrm>
          <a:off x="15143163" y="870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467" name="直線コネクタ 466"/>
        <xdr:cNvCxnSpPr/>
      </xdr:nvCxnSpPr>
      <xdr:spPr>
        <a:xfrm>
          <a:off x="15016163" y="891444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468" name="【学校施設】&#10;有形固定資産減価償却率平均値テキスト"/>
        <xdr:cNvSpPr txBox="1"/>
      </xdr:nvSpPr>
      <xdr:spPr>
        <a:xfrm>
          <a:off x="15143163" y="9709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69" name="フローチャート: 判断 468"/>
        <xdr:cNvSpPr/>
      </xdr:nvSpPr>
      <xdr:spPr>
        <a:xfrm>
          <a:off x="15054263" y="972661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70" name="フローチャート: 判断 469"/>
        <xdr:cNvSpPr/>
      </xdr:nvSpPr>
      <xdr:spPr>
        <a:xfrm>
          <a:off x="14273213"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71" name="フローチャート: 判断 470"/>
        <xdr:cNvSpPr/>
      </xdr:nvSpPr>
      <xdr:spPr>
        <a:xfrm>
          <a:off x="13455650" y="96951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72" name="フローチャート: 判断 471"/>
        <xdr:cNvSpPr/>
      </xdr:nvSpPr>
      <xdr:spPr>
        <a:xfrm>
          <a:off x="12638088" y="968184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473" name="フローチャート: 判断 472"/>
        <xdr:cNvSpPr/>
      </xdr:nvSpPr>
      <xdr:spPr>
        <a:xfrm>
          <a:off x="11806238" y="96647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479" name="楕円 478"/>
        <xdr:cNvSpPr/>
      </xdr:nvSpPr>
      <xdr:spPr>
        <a:xfrm>
          <a:off x="15054263" y="94722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480" name="【学校施設】&#10;有形固定資産減価償却率該当値テキスト"/>
        <xdr:cNvSpPr txBox="1"/>
      </xdr:nvSpPr>
      <xdr:spPr>
        <a:xfrm>
          <a:off x="15143163"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33020</xdr:rowOff>
    </xdr:from>
    <xdr:to>
      <xdr:col>81</xdr:col>
      <xdr:colOff>101600</xdr:colOff>
      <xdr:row>58</xdr:row>
      <xdr:rowOff>134620</xdr:rowOff>
    </xdr:to>
    <xdr:sp macro="" textlink="">
      <xdr:nvSpPr>
        <xdr:cNvPr id="481" name="楕円 480"/>
        <xdr:cNvSpPr/>
      </xdr:nvSpPr>
      <xdr:spPr>
        <a:xfrm>
          <a:off x="14273213"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83820</xdr:rowOff>
    </xdr:from>
    <xdr:to>
      <xdr:col>85</xdr:col>
      <xdr:colOff>127000</xdr:colOff>
      <xdr:row>58</xdr:row>
      <xdr:rowOff>121920</xdr:rowOff>
    </xdr:to>
    <xdr:cxnSp macro="">
      <xdr:nvCxnSpPr>
        <xdr:cNvPr id="482" name="直線コネクタ 481"/>
        <xdr:cNvCxnSpPr/>
      </xdr:nvCxnSpPr>
      <xdr:spPr>
        <a:xfrm>
          <a:off x="14324013" y="9484995"/>
          <a:ext cx="7810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483" name="n_1aveValue【学校施設】&#10;有形固定資産減価償却率"/>
        <xdr:cNvSpPr txBox="1"/>
      </xdr:nvSpPr>
      <xdr:spPr>
        <a:xfrm>
          <a:off x="14123044" y="981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84" name="n_2aveValue【学校施設】&#10;有形固定資産減価償却率"/>
        <xdr:cNvSpPr txBox="1"/>
      </xdr:nvSpPr>
      <xdr:spPr>
        <a:xfrm>
          <a:off x="13318182"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85" name="n_3aveValue【学校施設】&#10;有形固定資産減価償却率"/>
        <xdr:cNvSpPr txBox="1"/>
      </xdr:nvSpPr>
      <xdr:spPr>
        <a:xfrm>
          <a:off x="12500619"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486" name="n_4aveValue【学校施設】&#10;有形固定資産減価償却率"/>
        <xdr:cNvSpPr txBox="1"/>
      </xdr:nvSpPr>
      <xdr:spPr>
        <a:xfrm>
          <a:off x="11668769"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151147</xdr:rowOff>
    </xdr:from>
    <xdr:ext cx="405111" cy="259045"/>
    <xdr:sp macro="" textlink="">
      <xdr:nvSpPr>
        <xdr:cNvPr id="487" name="n_1mainValue【学校施設】&#10;有形固定資産減価償却率"/>
        <xdr:cNvSpPr txBox="1"/>
      </xdr:nvSpPr>
      <xdr:spPr>
        <a:xfrm>
          <a:off x="14123044" y="922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3" name="テキスト ボックス 502"/>
        <xdr:cNvSpPr txBox="1"/>
      </xdr:nvSpPr>
      <xdr:spPr>
        <a:xfrm>
          <a:off x="16427964" y="959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5" name="テキスト ボックス 504"/>
        <xdr:cNvSpPr txBox="1"/>
      </xdr:nvSpPr>
      <xdr:spPr>
        <a:xfrm>
          <a:off x="16427964" y="923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7" name="テキスト ボックス 506"/>
        <xdr:cNvSpPr txBox="1"/>
      </xdr:nvSpPr>
      <xdr:spPr>
        <a:xfrm>
          <a:off x="16427964" y="8877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9" name="テキスト ボックス 508"/>
        <xdr:cNvSpPr txBox="1"/>
      </xdr:nvSpPr>
      <xdr:spPr>
        <a:xfrm>
          <a:off x="16427964" y="8516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11" name="直線コネクタ 510"/>
        <xdr:cNvCxnSpPr/>
      </xdr:nvCxnSpPr>
      <xdr:spPr>
        <a:xfrm flipV="1">
          <a:off x="20503514" y="9099880"/>
          <a:ext cx="0" cy="1240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12" name="【学校施設】&#10;一人当たり面積最小値テキスト"/>
        <xdr:cNvSpPr txBox="1"/>
      </xdr:nvSpPr>
      <xdr:spPr>
        <a:xfrm>
          <a:off x="20542250" y="103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13" name="直線コネクタ 512"/>
        <xdr:cNvCxnSpPr/>
      </xdr:nvCxnSpPr>
      <xdr:spPr>
        <a:xfrm>
          <a:off x="20429538" y="1034011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14" name="【学校施設】&#10;一人当たり面積最大値テキスト"/>
        <xdr:cNvSpPr txBox="1"/>
      </xdr:nvSpPr>
      <xdr:spPr>
        <a:xfrm>
          <a:off x="20542250" y="88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15" name="直線コネクタ 514"/>
        <xdr:cNvCxnSpPr/>
      </xdr:nvCxnSpPr>
      <xdr:spPr>
        <a:xfrm>
          <a:off x="20429538" y="90998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16" name="【学校施設】&#10;一人当たり面積平均値テキスト"/>
        <xdr:cNvSpPr txBox="1"/>
      </xdr:nvSpPr>
      <xdr:spPr>
        <a:xfrm>
          <a:off x="20542250" y="10014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17" name="フローチャート: 判断 516"/>
        <xdr:cNvSpPr/>
      </xdr:nvSpPr>
      <xdr:spPr>
        <a:xfrm>
          <a:off x="20453350" y="1015382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18" name="フローチャート: 判断 517"/>
        <xdr:cNvSpPr/>
      </xdr:nvSpPr>
      <xdr:spPr>
        <a:xfrm>
          <a:off x="19686588" y="1016236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519" name="フローチャート: 判断 518"/>
        <xdr:cNvSpPr/>
      </xdr:nvSpPr>
      <xdr:spPr>
        <a:xfrm>
          <a:off x="18854738" y="1016830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520" name="フローチャート: 判断 519"/>
        <xdr:cNvSpPr/>
      </xdr:nvSpPr>
      <xdr:spPr>
        <a:xfrm>
          <a:off x="18037175" y="1015679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521" name="フローチャート: 判断 520"/>
        <xdr:cNvSpPr/>
      </xdr:nvSpPr>
      <xdr:spPr>
        <a:xfrm>
          <a:off x="17219613" y="1015603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132309</xdr:rowOff>
    </xdr:from>
    <xdr:to>
      <xdr:col>116</xdr:col>
      <xdr:colOff>114300</xdr:colOff>
      <xdr:row>63</xdr:row>
      <xdr:rowOff>62459</xdr:rowOff>
    </xdr:to>
    <xdr:sp macro="" textlink="">
      <xdr:nvSpPr>
        <xdr:cNvPr id="527" name="楕円 526"/>
        <xdr:cNvSpPr/>
      </xdr:nvSpPr>
      <xdr:spPr>
        <a:xfrm>
          <a:off x="20453350" y="1018118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83380</xdr:rowOff>
    </xdr:from>
    <xdr:ext cx="469744" cy="259045"/>
    <xdr:sp macro="" textlink="">
      <xdr:nvSpPr>
        <xdr:cNvPr id="528" name="【学校施設】&#10;一人当たり面積該当値テキスト"/>
        <xdr:cNvSpPr txBox="1"/>
      </xdr:nvSpPr>
      <xdr:spPr>
        <a:xfrm>
          <a:off x="20542250" y="1013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135128</xdr:rowOff>
    </xdr:from>
    <xdr:to>
      <xdr:col>112</xdr:col>
      <xdr:colOff>38100</xdr:colOff>
      <xdr:row>63</xdr:row>
      <xdr:rowOff>65278</xdr:rowOff>
    </xdr:to>
    <xdr:sp macro="" textlink="">
      <xdr:nvSpPr>
        <xdr:cNvPr id="529" name="楕円 528"/>
        <xdr:cNvSpPr/>
      </xdr:nvSpPr>
      <xdr:spPr>
        <a:xfrm>
          <a:off x="19686588" y="1018400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11659</xdr:rowOff>
    </xdr:from>
    <xdr:to>
      <xdr:col>116</xdr:col>
      <xdr:colOff>63500</xdr:colOff>
      <xdr:row>63</xdr:row>
      <xdr:rowOff>14478</xdr:rowOff>
    </xdr:to>
    <xdr:cxnSp macro="">
      <xdr:nvCxnSpPr>
        <xdr:cNvPr id="530" name="直線コネクタ 529"/>
        <xdr:cNvCxnSpPr/>
      </xdr:nvCxnSpPr>
      <xdr:spPr>
        <a:xfrm flipV="1">
          <a:off x="19737388" y="10222459"/>
          <a:ext cx="766762"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531" name="n_1aveValue【学校施設】&#10;一人当たり面積"/>
        <xdr:cNvSpPr txBox="1"/>
      </xdr:nvSpPr>
      <xdr:spPr>
        <a:xfrm>
          <a:off x="19504102" y="994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532" name="n_2aveValue【学校施設】&#10;一人当たり面積"/>
        <xdr:cNvSpPr txBox="1"/>
      </xdr:nvSpPr>
      <xdr:spPr>
        <a:xfrm>
          <a:off x="18684952" y="995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533" name="n_3aveValue【学校施設】&#10;一人当たり面積"/>
        <xdr:cNvSpPr txBox="1"/>
      </xdr:nvSpPr>
      <xdr:spPr>
        <a:xfrm>
          <a:off x="17867390" y="99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534" name="n_4aveValue【学校施設】&#10;一人当たり面積"/>
        <xdr:cNvSpPr txBox="1"/>
      </xdr:nvSpPr>
      <xdr:spPr>
        <a:xfrm>
          <a:off x="17049827" y="99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56405</xdr:rowOff>
    </xdr:from>
    <xdr:ext cx="469744" cy="259045"/>
    <xdr:sp macro="" textlink="">
      <xdr:nvSpPr>
        <xdr:cNvPr id="535" name="n_1mainValue【学校施設】&#10;一人当たり面積"/>
        <xdr:cNvSpPr txBox="1"/>
      </xdr:nvSpPr>
      <xdr:spPr>
        <a:xfrm>
          <a:off x="19504102" y="102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6" name="テキスト ボックス 545"/>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7" name="直線コネクタ 546"/>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8" name="テキスト ボックス 547"/>
        <xdr:cNvSpPr txBox="1"/>
      </xdr:nvSpPr>
      <xdr:spPr>
        <a:xfrm>
          <a:off x="11092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9" name="直線コネクタ 548"/>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0" name="テキスト ボックス 549"/>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1" name="直線コネクタ 550"/>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2" name="テキスト ボックス 551"/>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3" name="直線コネクタ 552"/>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4" name="テキスト ボックス 553"/>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5" name="直線コネクタ 554"/>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6" name="テキスト ボックス 555"/>
        <xdr:cNvSpPr txBox="1"/>
      </xdr:nvSpPr>
      <xdr:spPr>
        <a:xfrm>
          <a:off x="11142829"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8" name="テキスト ボックス 557"/>
        <xdr:cNvSpPr txBox="1"/>
      </xdr:nvSpPr>
      <xdr:spPr>
        <a:xfrm>
          <a:off x="11206949"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560" name="直線コネクタ 559"/>
        <xdr:cNvCxnSpPr/>
      </xdr:nvCxnSpPr>
      <xdr:spPr>
        <a:xfrm flipV="1">
          <a:off x="15104427" y="12519661"/>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61" name="【児童館】&#10;有形固定資産減価償却率最小値テキスト"/>
        <xdr:cNvSpPr txBox="1"/>
      </xdr:nvSpPr>
      <xdr:spPr>
        <a:xfrm>
          <a:off x="15143163"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62" name="直線コネクタ 561"/>
        <xdr:cNvCxnSpPr/>
      </xdr:nvCxnSpPr>
      <xdr:spPr>
        <a:xfrm>
          <a:off x="15016163" y="14049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563" name="【児童館】&#10;有形固定資産減価償却率最大値テキスト"/>
        <xdr:cNvSpPr txBox="1"/>
      </xdr:nvSpPr>
      <xdr:spPr>
        <a:xfrm>
          <a:off x="15143163" y="1231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564" name="直線コネクタ 563"/>
        <xdr:cNvCxnSpPr/>
      </xdr:nvCxnSpPr>
      <xdr:spPr>
        <a:xfrm>
          <a:off x="15016163" y="1251966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97172</xdr:rowOff>
    </xdr:from>
    <xdr:ext cx="405111" cy="259045"/>
    <xdr:sp macro="" textlink="">
      <xdr:nvSpPr>
        <xdr:cNvPr id="565" name="【児童館】&#10;有形固定資産減価償却率平均値テキスト"/>
        <xdr:cNvSpPr txBox="1"/>
      </xdr:nvSpPr>
      <xdr:spPr>
        <a:xfrm>
          <a:off x="15143163" y="1354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566" name="フローチャート: 判断 565"/>
        <xdr:cNvSpPr/>
      </xdr:nvSpPr>
      <xdr:spPr>
        <a:xfrm>
          <a:off x="15054263" y="135680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67" name="フローチャート: 判断 566"/>
        <xdr:cNvSpPr/>
      </xdr:nvSpPr>
      <xdr:spPr>
        <a:xfrm>
          <a:off x="14273213"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568" name="フローチャート: 判断 567"/>
        <xdr:cNvSpPr/>
      </xdr:nvSpPr>
      <xdr:spPr>
        <a:xfrm>
          <a:off x="1345565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569" name="フローチャート: 判断 568"/>
        <xdr:cNvSpPr/>
      </xdr:nvSpPr>
      <xdr:spPr>
        <a:xfrm>
          <a:off x="12638088" y="1349756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570" name="フローチャート: 判断 569"/>
        <xdr:cNvSpPr/>
      </xdr:nvSpPr>
      <xdr:spPr>
        <a:xfrm>
          <a:off x="11806238" y="1347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31114</xdr:rowOff>
    </xdr:from>
    <xdr:to>
      <xdr:col>85</xdr:col>
      <xdr:colOff>177800</xdr:colOff>
      <xdr:row>80</xdr:row>
      <xdr:rowOff>132714</xdr:rowOff>
    </xdr:to>
    <xdr:sp macro="" textlink="">
      <xdr:nvSpPr>
        <xdr:cNvPr id="576" name="楕円 575"/>
        <xdr:cNvSpPr/>
      </xdr:nvSpPr>
      <xdr:spPr>
        <a:xfrm>
          <a:off x="15054263" y="129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53991</xdr:rowOff>
    </xdr:from>
    <xdr:ext cx="405111" cy="259045"/>
    <xdr:sp macro="" textlink="">
      <xdr:nvSpPr>
        <xdr:cNvPr id="577" name="【児童館】&#10;有形固定資産減価償却率該当値テキスト"/>
        <xdr:cNvSpPr txBox="1"/>
      </xdr:nvSpPr>
      <xdr:spPr>
        <a:xfrm>
          <a:off x="15143163" y="1285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118745</xdr:rowOff>
    </xdr:from>
    <xdr:to>
      <xdr:col>81</xdr:col>
      <xdr:colOff>101600</xdr:colOff>
      <xdr:row>80</xdr:row>
      <xdr:rowOff>48895</xdr:rowOff>
    </xdr:to>
    <xdr:sp macro="" textlink="">
      <xdr:nvSpPr>
        <xdr:cNvPr id="578" name="楕円 577"/>
        <xdr:cNvSpPr/>
      </xdr:nvSpPr>
      <xdr:spPr>
        <a:xfrm>
          <a:off x="14273213" y="129203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169545</xdr:rowOff>
    </xdr:from>
    <xdr:to>
      <xdr:col>85</xdr:col>
      <xdr:colOff>127000</xdr:colOff>
      <xdr:row>80</xdr:row>
      <xdr:rowOff>81914</xdr:rowOff>
    </xdr:to>
    <xdr:cxnSp macro="">
      <xdr:nvCxnSpPr>
        <xdr:cNvPr id="579" name="直線コネクタ 578"/>
        <xdr:cNvCxnSpPr/>
      </xdr:nvCxnSpPr>
      <xdr:spPr>
        <a:xfrm>
          <a:off x="14324013" y="12961620"/>
          <a:ext cx="78105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580" name="n_1aveValue【児童館】&#10;有形固定資産減価償却率"/>
        <xdr:cNvSpPr txBox="1"/>
      </xdr:nvSpPr>
      <xdr:spPr>
        <a:xfrm>
          <a:off x="1412304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581" name="n_2aveValue【児童館】&#10;有形固定資産減価償却率"/>
        <xdr:cNvSpPr txBox="1"/>
      </xdr:nvSpPr>
      <xdr:spPr>
        <a:xfrm>
          <a:off x="13318182"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582" name="n_3aveValue【児童館】&#10;有形固定資産減価償却率"/>
        <xdr:cNvSpPr txBox="1"/>
      </xdr:nvSpPr>
      <xdr:spPr>
        <a:xfrm>
          <a:off x="12500619" y="1328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583" name="n_4aveValue【児童館】&#10;有形固定資産減価償却率"/>
        <xdr:cNvSpPr txBox="1"/>
      </xdr:nvSpPr>
      <xdr:spPr>
        <a:xfrm>
          <a:off x="11668769"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65422</xdr:rowOff>
    </xdr:from>
    <xdr:ext cx="405111" cy="259045"/>
    <xdr:sp macro="" textlink="">
      <xdr:nvSpPr>
        <xdr:cNvPr id="584" name="n_1mainValue【児童館】&#10;有形固定資産減価償却率"/>
        <xdr:cNvSpPr txBox="1"/>
      </xdr:nvSpPr>
      <xdr:spPr>
        <a:xfrm>
          <a:off x="14123044"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606" name="直線コネクタ 605"/>
        <xdr:cNvCxnSpPr/>
      </xdr:nvCxnSpPr>
      <xdr:spPr>
        <a:xfrm flipV="1">
          <a:off x="20503514" y="12823698"/>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7" name="【児童館】&#10;一人当たり面積最小値テキスト"/>
        <xdr:cNvSpPr txBox="1"/>
      </xdr:nvSpPr>
      <xdr:spPr>
        <a:xfrm>
          <a:off x="20542250" y="1394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8" name="直線コネクタ 607"/>
        <xdr:cNvCxnSpPr/>
      </xdr:nvCxnSpPr>
      <xdr:spPr>
        <a:xfrm>
          <a:off x="20429538" y="1394574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609" name="【児童館】&#10;一人当たり面積最大値テキスト"/>
        <xdr:cNvSpPr txBox="1"/>
      </xdr:nvSpPr>
      <xdr:spPr>
        <a:xfrm>
          <a:off x="20542250" y="1261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610" name="直線コネクタ 609"/>
        <xdr:cNvCxnSpPr/>
      </xdr:nvCxnSpPr>
      <xdr:spPr>
        <a:xfrm>
          <a:off x="20429538" y="1282369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105173</xdr:rowOff>
    </xdr:from>
    <xdr:ext cx="469744" cy="259045"/>
    <xdr:sp macro="" textlink="">
      <xdr:nvSpPr>
        <xdr:cNvPr id="611" name="【児童館】&#10;一人当たり面積平均値テキスト"/>
        <xdr:cNvSpPr txBox="1"/>
      </xdr:nvSpPr>
      <xdr:spPr>
        <a:xfrm>
          <a:off x="20542250" y="13554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612" name="フローチャート: 判断 611"/>
        <xdr:cNvSpPr/>
      </xdr:nvSpPr>
      <xdr:spPr>
        <a:xfrm>
          <a:off x="20453350" y="135760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613" name="フローチャート: 判断 612"/>
        <xdr:cNvSpPr/>
      </xdr:nvSpPr>
      <xdr:spPr>
        <a:xfrm>
          <a:off x="19686588" y="1357604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614" name="フローチャート: 判断 613"/>
        <xdr:cNvSpPr/>
      </xdr:nvSpPr>
      <xdr:spPr>
        <a:xfrm>
          <a:off x="18854738" y="135669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615" name="フローチャート: 判断 614"/>
        <xdr:cNvSpPr/>
      </xdr:nvSpPr>
      <xdr:spPr>
        <a:xfrm>
          <a:off x="18037175" y="135669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16" name="フローチャート: 判断 615"/>
        <xdr:cNvSpPr/>
      </xdr:nvSpPr>
      <xdr:spPr>
        <a:xfrm>
          <a:off x="17219613" y="1358518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622" name="楕円 621"/>
        <xdr:cNvSpPr/>
      </xdr:nvSpPr>
      <xdr:spPr>
        <a:xfrm>
          <a:off x="20453350" y="134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39895</xdr:rowOff>
    </xdr:from>
    <xdr:ext cx="469744" cy="259045"/>
    <xdr:sp macro="" textlink="">
      <xdr:nvSpPr>
        <xdr:cNvPr id="623" name="【児童館】&#10;一人当たり面積該当値テキスト"/>
        <xdr:cNvSpPr txBox="1"/>
      </xdr:nvSpPr>
      <xdr:spPr>
        <a:xfrm>
          <a:off x="20542250"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24" name="楕円 623"/>
        <xdr:cNvSpPr/>
      </xdr:nvSpPr>
      <xdr:spPr>
        <a:xfrm>
          <a:off x="19686588" y="134708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67818</xdr:rowOff>
    </xdr:from>
    <xdr:to>
      <xdr:col>116</xdr:col>
      <xdr:colOff>63500</xdr:colOff>
      <xdr:row>83</xdr:row>
      <xdr:rowOff>72389</xdr:rowOff>
    </xdr:to>
    <xdr:cxnSp macro="">
      <xdr:nvCxnSpPr>
        <xdr:cNvPr id="625" name="直線コネクタ 624"/>
        <xdr:cNvCxnSpPr/>
      </xdr:nvCxnSpPr>
      <xdr:spPr>
        <a:xfrm flipV="1">
          <a:off x="19737388" y="13517118"/>
          <a:ext cx="766762"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626" name="n_1aveValue【児童館】&#10;一人当たり面積"/>
        <xdr:cNvSpPr txBox="1"/>
      </xdr:nvSpPr>
      <xdr:spPr>
        <a:xfrm>
          <a:off x="19504102" y="1365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627" name="n_2aveValue【児童館】&#10;一人当たり面積"/>
        <xdr:cNvSpPr txBox="1"/>
      </xdr:nvSpPr>
      <xdr:spPr>
        <a:xfrm>
          <a:off x="18684952"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628" name="n_3aveValue【児童館】&#10;一人当たり面積"/>
        <xdr:cNvSpPr txBox="1"/>
      </xdr:nvSpPr>
      <xdr:spPr>
        <a:xfrm>
          <a:off x="17867390"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629" name="n_4aveValue【児童館】&#10;一人当たり面積"/>
        <xdr:cNvSpPr txBox="1"/>
      </xdr:nvSpPr>
      <xdr:spPr>
        <a:xfrm>
          <a:off x="17049827" y="133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630" name="n_1mainValue【児童館】&#10;一人当たり面積"/>
        <xdr:cNvSpPr txBox="1"/>
      </xdr:nvSpPr>
      <xdr:spPr>
        <a:xfrm>
          <a:off x="19504102" y="1326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1517313" y="15906750"/>
          <a:ext cx="4367212"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691640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認定こども園・幼稚園・保育所」、「橋りょう・トンネル」となっている。その他は類似団体より低く推移している。個別施設計画に基づき施設の適正化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年度にかけて</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が高くなっている施設については、施設の老朽化等が要因である。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7,488
7,382
711.36
10,072,649
9,799,691
248,837
5,460,600
9,769,292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xdr:cNvCxnSpPr/>
      </xdr:nvCxnSpPr>
      <xdr:spPr>
        <a:xfrm flipV="1">
          <a:off x="4291965" y="5421086"/>
          <a:ext cx="0" cy="148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330700"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217988" y="69029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330700" y="5205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217988" y="542108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138084</xdr:rowOff>
    </xdr:from>
    <xdr:ext cx="405111" cy="259045"/>
    <xdr:sp macro="" textlink="">
      <xdr:nvSpPr>
        <xdr:cNvPr id="63" name="【図書館】&#10;有形固定資産減価償却率平均値テキスト"/>
        <xdr:cNvSpPr txBox="1"/>
      </xdr:nvSpPr>
      <xdr:spPr>
        <a:xfrm>
          <a:off x="4330700" y="613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xdr:cNvSpPr/>
      </xdr:nvSpPr>
      <xdr:spPr>
        <a:xfrm>
          <a:off x="4241800" y="62778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475038" y="628767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xdr:cNvSpPr/>
      </xdr:nvSpPr>
      <xdr:spPr>
        <a:xfrm>
          <a:off x="2643188" y="625992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xdr:cNvSpPr/>
      </xdr:nvSpPr>
      <xdr:spPr>
        <a:xfrm>
          <a:off x="1825625" y="624849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xdr:cNvSpPr/>
      </xdr:nvSpPr>
      <xdr:spPr>
        <a:xfrm>
          <a:off x="1008063" y="623379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90715</xdr:rowOff>
    </xdr:from>
    <xdr:to>
      <xdr:col>24</xdr:col>
      <xdr:colOff>114300</xdr:colOff>
      <xdr:row>41</xdr:row>
      <xdr:rowOff>20865</xdr:rowOff>
    </xdr:to>
    <xdr:sp macro="" textlink="">
      <xdr:nvSpPr>
        <xdr:cNvPr id="74" name="楕円 73"/>
        <xdr:cNvSpPr/>
      </xdr:nvSpPr>
      <xdr:spPr>
        <a:xfrm>
          <a:off x="4241800" y="65772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69142</xdr:rowOff>
    </xdr:from>
    <xdr:ext cx="405111" cy="259045"/>
    <xdr:sp macro="" textlink="">
      <xdr:nvSpPr>
        <xdr:cNvPr id="75" name="【図書館】&#10;有形固定資産減価償却率該当値テキスト"/>
        <xdr:cNvSpPr txBox="1"/>
      </xdr:nvSpPr>
      <xdr:spPr>
        <a:xfrm>
          <a:off x="4330700" y="655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90715</xdr:rowOff>
    </xdr:from>
    <xdr:to>
      <xdr:col>20</xdr:col>
      <xdr:colOff>38100</xdr:colOff>
      <xdr:row>41</xdr:row>
      <xdr:rowOff>20865</xdr:rowOff>
    </xdr:to>
    <xdr:sp macro="" textlink="">
      <xdr:nvSpPr>
        <xdr:cNvPr id="76" name="楕円 75"/>
        <xdr:cNvSpPr/>
      </xdr:nvSpPr>
      <xdr:spPr>
        <a:xfrm>
          <a:off x="3475038" y="657724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141515</xdr:rowOff>
    </xdr:from>
    <xdr:to>
      <xdr:col>24</xdr:col>
      <xdr:colOff>63500</xdr:colOff>
      <xdr:row>40</xdr:row>
      <xdr:rowOff>141515</xdr:rowOff>
    </xdr:to>
    <xdr:cxnSp macro="">
      <xdr:nvCxnSpPr>
        <xdr:cNvPr id="77" name="直線コネクタ 76"/>
        <xdr:cNvCxnSpPr/>
      </xdr:nvCxnSpPr>
      <xdr:spPr>
        <a:xfrm>
          <a:off x="3525838" y="662804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78" name="n_1aveValue【図書館】&#10;有形固定資産減価償却率"/>
        <xdr:cNvSpPr txBox="1"/>
      </xdr:nvSpPr>
      <xdr:spPr>
        <a:xfrm>
          <a:off x="3324869"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79" name="n_2aveValue【図書館】&#10;有形固定資産減価償却率"/>
        <xdr:cNvSpPr txBox="1"/>
      </xdr:nvSpPr>
      <xdr:spPr>
        <a:xfrm>
          <a:off x="2505719"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0" name="n_3aveValue【図書館】&#10;有形固定資産減価償却率"/>
        <xdr:cNvSpPr txBox="1"/>
      </xdr:nvSpPr>
      <xdr:spPr>
        <a:xfrm>
          <a:off x="1688157"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1" name="n_4aveValue【図書館】&#10;有形固定資産減価償却率"/>
        <xdr:cNvSpPr txBox="1"/>
      </xdr:nvSpPr>
      <xdr:spPr>
        <a:xfrm>
          <a:off x="87059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11992</xdr:rowOff>
    </xdr:from>
    <xdr:ext cx="405111" cy="259045"/>
    <xdr:sp macro="" textlink="">
      <xdr:nvSpPr>
        <xdr:cNvPr id="82" name="n_1mainValue【図書館】&#10;有形固定資産減価償却率"/>
        <xdr:cNvSpPr txBox="1"/>
      </xdr:nvSpPr>
      <xdr:spPr>
        <a:xfrm>
          <a:off x="3324869" y="666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118225" y="678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679621"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118225" y="6343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679621"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118225" y="591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679621"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118225" y="548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679621"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04" name="直線コネクタ 103"/>
        <xdr:cNvCxnSpPr/>
      </xdr:nvCxnSpPr>
      <xdr:spPr>
        <a:xfrm flipV="1">
          <a:off x="9691053" y="5531739"/>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05" name="【図書館】&#10;一人当たり面積最小値テキスト"/>
        <xdr:cNvSpPr txBox="1"/>
      </xdr:nvSpPr>
      <xdr:spPr>
        <a:xfrm>
          <a:off x="9729788" y="677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06" name="直線コネクタ 105"/>
        <xdr:cNvCxnSpPr/>
      </xdr:nvCxnSpPr>
      <xdr:spPr>
        <a:xfrm>
          <a:off x="9617075" y="676808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07" name="【図書館】&#10;一人当たり面積最大値テキスト"/>
        <xdr:cNvSpPr txBox="1"/>
      </xdr:nvSpPr>
      <xdr:spPr>
        <a:xfrm>
          <a:off x="9729788" y="532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08" name="直線コネクタ 107"/>
        <xdr:cNvCxnSpPr/>
      </xdr:nvCxnSpPr>
      <xdr:spPr>
        <a:xfrm>
          <a:off x="9617075" y="553173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9729788" y="604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9655175" y="618807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11" name="フローチャート: 判断 110"/>
        <xdr:cNvSpPr/>
      </xdr:nvSpPr>
      <xdr:spPr>
        <a:xfrm>
          <a:off x="8874125" y="61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12" name="フローチャート: 判断 111"/>
        <xdr:cNvSpPr/>
      </xdr:nvSpPr>
      <xdr:spPr>
        <a:xfrm>
          <a:off x="8056563" y="616064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13" name="フローチャート: 判断 112"/>
        <xdr:cNvSpPr/>
      </xdr:nvSpPr>
      <xdr:spPr>
        <a:xfrm>
          <a:off x="7224713" y="61564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4" name="フローチャート: 判断 113"/>
        <xdr:cNvSpPr/>
      </xdr:nvSpPr>
      <xdr:spPr>
        <a:xfrm>
          <a:off x="640715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20" name="楕円 119"/>
        <xdr:cNvSpPr/>
      </xdr:nvSpPr>
      <xdr:spPr>
        <a:xfrm>
          <a:off x="9655175" y="660793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21" name="【図書館】&#10;一人当たり面積該当値テキスト"/>
        <xdr:cNvSpPr txBox="1"/>
      </xdr:nvSpPr>
      <xdr:spPr>
        <a:xfrm>
          <a:off x="9729788" y="65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121412</xdr:rowOff>
    </xdr:from>
    <xdr:to>
      <xdr:col>50</xdr:col>
      <xdr:colOff>165100</xdr:colOff>
      <xdr:row>41</xdr:row>
      <xdr:rowOff>51562</xdr:rowOff>
    </xdr:to>
    <xdr:sp macro="" textlink="">
      <xdr:nvSpPr>
        <xdr:cNvPr id="122" name="楕円 121"/>
        <xdr:cNvSpPr/>
      </xdr:nvSpPr>
      <xdr:spPr>
        <a:xfrm>
          <a:off x="8874125" y="660793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762</xdr:rowOff>
    </xdr:to>
    <xdr:cxnSp macro="">
      <xdr:nvCxnSpPr>
        <xdr:cNvPr id="123" name="直線コネクタ 122"/>
        <xdr:cNvCxnSpPr/>
      </xdr:nvCxnSpPr>
      <xdr:spPr>
        <a:xfrm>
          <a:off x="8924925" y="6649212"/>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24" name="n_1aveValue【図書館】&#10;一人当たり面積"/>
        <xdr:cNvSpPr txBox="1"/>
      </xdr:nvSpPr>
      <xdr:spPr>
        <a:xfrm>
          <a:off x="8691640" y="59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25" name="n_2aveValue【図書館】&#10;一人当たり面積"/>
        <xdr:cNvSpPr txBox="1"/>
      </xdr:nvSpPr>
      <xdr:spPr>
        <a:xfrm>
          <a:off x="7886777" y="59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26" name="n_3aveValue【図書館】&#10;一人当たり面積"/>
        <xdr:cNvSpPr txBox="1"/>
      </xdr:nvSpPr>
      <xdr:spPr>
        <a:xfrm>
          <a:off x="7054927" y="59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27" name="n_4aveValue【図書館】&#10;一人当たり面積"/>
        <xdr:cNvSpPr txBox="1"/>
      </xdr:nvSpPr>
      <xdr:spPr>
        <a:xfrm>
          <a:off x="6237365" y="59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42689</xdr:rowOff>
    </xdr:from>
    <xdr:ext cx="469744" cy="259045"/>
    <xdr:sp macro="" textlink="">
      <xdr:nvSpPr>
        <xdr:cNvPr id="128" name="n_1mainValue【図書館】&#10;一人当たり面積"/>
        <xdr:cNvSpPr txBox="1"/>
      </xdr:nvSpPr>
      <xdr:spPr>
        <a:xfrm>
          <a:off x="8691640" y="669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54" name="直線コネクタ 153"/>
        <xdr:cNvCxnSpPr/>
      </xdr:nvCxnSpPr>
      <xdr:spPr>
        <a:xfrm flipV="1">
          <a:off x="4291965" y="9152437"/>
          <a:ext cx="0" cy="1350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5" name="【体育館・プール】&#10;有形固定資産減価償却率最小値テキスト"/>
        <xdr:cNvSpPr txBox="1"/>
      </xdr:nvSpPr>
      <xdr:spPr>
        <a:xfrm>
          <a:off x="4330700"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6" name="直線コネクタ 155"/>
        <xdr:cNvCxnSpPr/>
      </xdr:nvCxnSpPr>
      <xdr:spPr>
        <a:xfrm>
          <a:off x="4217988" y="105033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57" name="【体育館・プール】&#10;有形固定資産減価償却率最大値テキスト"/>
        <xdr:cNvSpPr txBox="1"/>
      </xdr:nvSpPr>
      <xdr:spPr>
        <a:xfrm>
          <a:off x="4330700" y="893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58" name="直線コネクタ 157"/>
        <xdr:cNvCxnSpPr/>
      </xdr:nvCxnSpPr>
      <xdr:spPr>
        <a:xfrm>
          <a:off x="4217988" y="915243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59" name="【体育館・プール】&#10;有形固定資産減価償却率平均値テキスト"/>
        <xdr:cNvSpPr txBox="1"/>
      </xdr:nvSpPr>
      <xdr:spPr>
        <a:xfrm>
          <a:off x="4330700" y="986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60" name="フローチャート: 判断 159"/>
        <xdr:cNvSpPr/>
      </xdr:nvSpPr>
      <xdr:spPr>
        <a:xfrm>
          <a:off x="4241800" y="100076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1" name="フローチャート: 判断 160"/>
        <xdr:cNvSpPr/>
      </xdr:nvSpPr>
      <xdr:spPr>
        <a:xfrm>
          <a:off x="3475038" y="997494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62" name="フローチャート: 判断 161"/>
        <xdr:cNvSpPr/>
      </xdr:nvSpPr>
      <xdr:spPr>
        <a:xfrm>
          <a:off x="2643188" y="99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63" name="フローチャート: 判断 162"/>
        <xdr:cNvSpPr/>
      </xdr:nvSpPr>
      <xdr:spPr>
        <a:xfrm>
          <a:off x="1825625" y="988812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64" name="フローチャート: 判断 163"/>
        <xdr:cNvSpPr/>
      </xdr:nvSpPr>
      <xdr:spPr>
        <a:xfrm>
          <a:off x="1008063" y="987506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34109</xdr:rowOff>
    </xdr:from>
    <xdr:to>
      <xdr:col>24</xdr:col>
      <xdr:colOff>114300</xdr:colOff>
      <xdr:row>64</xdr:row>
      <xdr:rowOff>135709</xdr:rowOff>
    </xdr:to>
    <xdr:sp macro="" textlink="">
      <xdr:nvSpPr>
        <xdr:cNvPr id="170" name="楕円 169"/>
        <xdr:cNvSpPr/>
      </xdr:nvSpPr>
      <xdr:spPr>
        <a:xfrm>
          <a:off x="4241800" y="104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120486</xdr:rowOff>
    </xdr:from>
    <xdr:ext cx="405111" cy="259045"/>
    <xdr:sp macro="" textlink="">
      <xdr:nvSpPr>
        <xdr:cNvPr id="171" name="【体育館・プール】&#10;有形固定資産減価償却率該当値テキスト"/>
        <xdr:cNvSpPr txBox="1"/>
      </xdr:nvSpPr>
      <xdr:spPr>
        <a:xfrm>
          <a:off x="4330700" y="1033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169635</xdr:rowOff>
    </xdr:from>
    <xdr:to>
      <xdr:col>20</xdr:col>
      <xdr:colOff>38100</xdr:colOff>
      <xdr:row>64</xdr:row>
      <xdr:rowOff>99785</xdr:rowOff>
    </xdr:to>
    <xdr:sp macro="" textlink="">
      <xdr:nvSpPr>
        <xdr:cNvPr id="172" name="楕円 171"/>
        <xdr:cNvSpPr/>
      </xdr:nvSpPr>
      <xdr:spPr>
        <a:xfrm>
          <a:off x="3475038" y="1037091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48985</xdr:rowOff>
    </xdr:from>
    <xdr:to>
      <xdr:col>24</xdr:col>
      <xdr:colOff>63500</xdr:colOff>
      <xdr:row>64</xdr:row>
      <xdr:rowOff>84909</xdr:rowOff>
    </xdr:to>
    <xdr:cxnSp macro="">
      <xdr:nvCxnSpPr>
        <xdr:cNvPr id="173" name="直線コネクタ 172"/>
        <xdr:cNvCxnSpPr/>
      </xdr:nvCxnSpPr>
      <xdr:spPr>
        <a:xfrm>
          <a:off x="3525838" y="10421710"/>
          <a:ext cx="766762"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74" name="n_1aveValue【体育館・プール】&#10;有形固定資産減価償却率"/>
        <xdr:cNvSpPr txBox="1"/>
      </xdr:nvSpPr>
      <xdr:spPr>
        <a:xfrm>
          <a:off x="3324869" y="97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75" name="n_2aveValue【体育館・プール】&#10;有形固定資産減価償却率"/>
        <xdr:cNvSpPr txBox="1"/>
      </xdr:nvSpPr>
      <xdr:spPr>
        <a:xfrm>
          <a:off x="2505719" y="97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176" name="n_3aveValue【体育館・プール】&#10;有形固定資産減価償却率"/>
        <xdr:cNvSpPr txBox="1"/>
      </xdr:nvSpPr>
      <xdr:spPr>
        <a:xfrm>
          <a:off x="1688157" y="967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77" name="n_4aveValue【体育館・プール】&#10;有形固定資産減価償却率"/>
        <xdr:cNvSpPr txBox="1"/>
      </xdr:nvSpPr>
      <xdr:spPr>
        <a:xfrm>
          <a:off x="870594"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90912</xdr:rowOff>
    </xdr:from>
    <xdr:ext cx="405111" cy="259045"/>
    <xdr:sp macro="" textlink="">
      <xdr:nvSpPr>
        <xdr:cNvPr id="178" name="n_1mainValue【体育館・プール】&#10;有形固定資産減価償却率"/>
        <xdr:cNvSpPr txBox="1"/>
      </xdr:nvSpPr>
      <xdr:spPr>
        <a:xfrm>
          <a:off x="3324869" y="1046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118225" y="10267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0" name="テキスト ボックス 189"/>
        <xdr:cNvSpPr txBox="1"/>
      </xdr:nvSpPr>
      <xdr:spPr>
        <a:xfrm>
          <a:off x="5679621" y="1013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5679621"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118225" y="9191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4" name="テキスト ボックス 193"/>
        <xdr:cNvSpPr txBox="1"/>
      </xdr:nvSpPr>
      <xdr:spPr>
        <a:xfrm>
          <a:off x="5679621" y="905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98" name="直線コネクタ 197"/>
        <xdr:cNvCxnSpPr/>
      </xdr:nvCxnSpPr>
      <xdr:spPr>
        <a:xfrm flipV="1">
          <a:off x="9691053" y="9031986"/>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99" name="【体育館・プール】&#10;一人当たり面積最小値テキスト"/>
        <xdr:cNvSpPr txBox="1"/>
      </xdr:nvSpPr>
      <xdr:spPr>
        <a:xfrm>
          <a:off x="9729788" y="102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00" name="直線コネクタ 199"/>
        <xdr:cNvCxnSpPr/>
      </xdr:nvCxnSpPr>
      <xdr:spPr>
        <a:xfrm>
          <a:off x="9617075" y="1025880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01" name="【体育館・プール】&#10;一人当たり面積最大値テキスト"/>
        <xdr:cNvSpPr txBox="1"/>
      </xdr:nvSpPr>
      <xdr:spPr>
        <a:xfrm>
          <a:off x="9729788" y="881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02" name="直線コネクタ 201"/>
        <xdr:cNvCxnSpPr/>
      </xdr:nvCxnSpPr>
      <xdr:spPr>
        <a:xfrm>
          <a:off x="9617075" y="903198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03" name="【体育館・プール】&#10;一人当たり面積平均値テキスト"/>
        <xdr:cNvSpPr txBox="1"/>
      </xdr:nvSpPr>
      <xdr:spPr>
        <a:xfrm>
          <a:off x="9729788" y="9675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04" name="フローチャート: 判断 203"/>
        <xdr:cNvSpPr/>
      </xdr:nvSpPr>
      <xdr:spPr>
        <a:xfrm>
          <a:off x="9655175" y="9814243"/>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05" name="フローチャート: 判断 204"/>
        <xdr:cNvSpPr/>
      </xdr:nvSpPr>
      <xdr:spPr>
        <a:xfrm>
          <a:off x="8874125" y="983253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06" name="フローチャート: 判断 205"/>
        <xdr:cNvSpPr/>
      </xdr:nvSpPr>
      <xdr:spPr>
        <a:xfrm>
          <a:off x="8056563" y="982510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07" name="フローチャート: 判断 206"/>
        <xdr:cNvSpPr/>
      </xdr:nvSpPr>
      <xdr:spPr>
        <a:xfrm>
          <a:off x="7224713" y="98068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08" name="フローチャート: 判断 207"/>
        <xdr:cNvSpPr/>
      </xdr:nvSpPr>
      <xdr:spPr>
        <a:xfrm>
          <a:off x="6407150" y="98245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166942</xdr:rowOff>
    </xdr:from>
    <xdr:to>
      <xdr:col>55</xdr:col>
      <xdr:colOff>50800</xdr:colOff>
      <xdr:row>61</xdr:row>
      <xdr:rowOff>97092</xdr:rowOff>
    </xdr:to>
    <xdr:sp macro="" textlink="">
      <xdr:nvSpPr>
        <xdr:cNvPr id="214" name="楕円 213"/>
        <xdr:cNvSpPr/>
      </xdr:nvSpPr>
      <xdr:spPr>
        <a:xfrm>
          <a:off x="9655175" y="9887204"/>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145369</xdr:rowOff>
    </xdr:from>
    <xdr:ext cx="469744" cy="259045"/>
    <xdr:sp macro="" textlink="">
      <xdr:nvSpPr>
        <xdr:cNvPr id="215" name="【体育館・プール】&#10;一人当たり面積該当値テキスト"/>
        <xdr:cNvSpPr txBox="1"/>
      </xdr:nvSpPr>
      <xdr:spPr>
        <a:xfrm>
          <a:off x="9729788" y="987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216" name="楕円 215"/>
        <xdr:cNvSpPr/>
      </xdr:nvSpPr>
      <xdr:spPr>
        <a:xfrm>
          <a:off x="8874125" y="98571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46292</xdr:rowOff>
    </xdr:to>
    <xdr:cxnSp macro="">
      <xdr:nvCxnSpPr>
        <xdr:cNvPr id="217" name="直線コネクタ 216"/>
        <xdr:cNvCxnSpPr/>
      </xdr:nvCxnSpPr>
      <xdr:spPr>
        <a:xfrm>
          <a:off x="8924925" y="9898380"/>
          <a:ext cx="766763"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218" name="n_1aveValue【体育館・プール】&#10;一人当たり面積"/>
        <xdr:cNvSpPr txBox="1"/>
      </xdr:nvSpPr>
      <xdr:spPr>
        <a:xfrm>
          <a:off x="8691640" y="96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19" name="n_2aveValue【体育館・プール】&#10;一人当たり面積"/>
        <xdr:cNvSpPr txBox="1"/>
      </xdr:nvSpPr>
      <xdr:spPr>
        <a:xfrm>
          <a:off x="7886777" y="960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220" name="n_3aveValue【体育館・プール】&#10;一人当たり面積"/>
        <xdr:cNvSpPr txBox="1"/>
      </xdr:nvSpPr>
      <xdr:spPr>
        <a:xfrm>
          <a:off x="7054927" y="959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221" name="n_4aveValue【体育館・プール】&#10;一人当たり面積"/>
        <xdr:cNvSpPr txBox="1"/>
      </xdr:nvSpPr>
      <xdr:spPr>
        <a:xfrm>
          <a:off x="6237365" y="960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53357</xdr:rowOff>
    </xdr:from>
    <xdr:ext cx="469744" cy="259045"/>
    <xdr:sp macro="" textlink="">
      <xdr:nvSpPr>
        <xdr:cNvPr id="222" name="n_1mainValue【体育館・プール】&#10;一人当たり面積"/>
        <xdr:cNvSpPr txBox="1"/>
      </xdr:nvSpPr>
      <xdr:spPr>
        <a:xfrm>
          <a:off x="8691640" y="994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5" name="テキスト ボックス 234"/>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5" name="テキスト ボックス 244"/>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47" name="直線コネクタ 246"/>
        <xdr:cNvCxnSpPr/>
      </xdr:nvCxnSpPr>
      <xdr:spPr>
        <a:xfrm flipV="1">
          <a:off x="4291965" y="12626339"/>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8" name="【福祉施設】&#10;有形固定資産減価償却率最小値テキスト"/>
        <xdr:cNvSpPr txBox="1"/>
      </xdr:nvSpPr>
      <xdr:spPr>
        <a:xfrm>
          <a:off x="4330700"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9" name="直線コネクタ 248"/>
        <xdr:cNvCxnSpPr/>
      </xdr:nvCxnSpPr>
      <xdr:spPr>
        <a:xfrm>
          <a:off x="4217988" y="14049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50" name="【福祉施設】&#10;有形固定資産減価償却率最大値テキスト"/>
        <xdr:cNvSpPr txBox="1"/>
      </xdr:nvSpPr>
      <xdr:spPr>
        <a:xfrm>
          <a:off x="4330700" y="1241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51" name="直線コネクタ 250"/>
        <xdr:cNvCxnSpPr/>
      </xdr:nvCxnSpPr>
      <xdr:spPr>
        <a:xfrm>
          <a:off x="4217988" y="126263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52" name="【福祉施設】&#10;有形固定資産減価償却率平均値テキスト"/>
        <xdr:cNvSpPr txBox="1"/>
      </xdr:nvSpPr>
      <xdr:spPr>
        <a:xfrm>
          <a:off x="4330700"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53" name="フローチャート: 判断 252"/>
        <xdr:cNvSpPr/>
      </xdr:nvSpPr>
      <xdr:spPr>
        <a:xfrm>
          <a:off x="4241800" y="132289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54" name="フローチャート: 判断 253"/>
        <xdr:cNvSpPr/>
      </xdr:nvSpPr>
      <xdr:spPr>
        <a:xfrm>
          <a:off x="3475038" y="132289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5" name="フローチャート: 判断 254"/>
        <xdr:cNvSpPr/>
      </xdr:nvSpPr>
      <xdr:spPr>
        <a:xfrm>
          <a:off x="2643188" y="131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56" name="フローチャート: 判断 255"/>
        <xdr:cNvSpPr/>
      </xdr:nvSpPr>
      <xdr:spPr>
        <a:xfrm>
          <a:off x="1825625"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57" name="フローチャート: 判断 256"/>
        <xdr:cNvSpPr/>
      </xdr:nvSpPr>
      <xdr:spPr>
        <a:xfrm>
          <a:off x="1008063" y="1308036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263" name="楕円 262"/>
        <xdr:cNvSpPr/>
      </xdr:nvSpPr>
      <xdr:spPr>
        <a:xfrm>
          <a:off x="42418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264" name="【福祉施設】&#10;有形固定資産減価償却率該当値テキスト"/>
        <xdr:cNvSpPr txBox="1"/>
      </xdr:nvSpPr>
      <xdr:spPr>
        <a:xfrm>
          <a:off x="4330700"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265" name="楕円 264"/>
        <xdr:cNvSpPr/>
      </xdr:nvSpPr>
      <xdr:spPr>
        <a:xfrm>
          <a:off x="3475038" y="1363281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93345</xdr:rowOff>
    </xdr:to>
    <xdr:cxnSp macro="">
      <xdr:nvCxnSpPr>
        <xdr:cNvPr id="266" name="直線コネクタ 265"/>
        <xdr:cNvCxnSpPr/>
      </xdr:nvCxnSpPr>
      <xdr:spPr>
        <a:xfrm>
          <a:off x="3525838" y="13683614"/>
          <a:ext cx="766762"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267" name="n_1aveValue【福祉施設】&#10;有形固定資産減価償却率"/>
        <xdr:cNvSpPr txBox="1"/>
      </xdr:nvSpPr>
      <xdr:spPr>
        <a:xfrm>
          <a:off x="3324869"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68" name="n_2aveValue【福祉施設】&#10;有形固定資産減価償却率"/>
        <xdr:cNvSpPr txBox="1"/>
      </xdr:nvSpPr>
      <xdr:spPr>
        <a:xfrm>
          <a:off x="2505719" y="1296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69" name="n_3aveValue【福祉施設】&#10;有形固定資産減価償却率"/>
        <xdr:cNvSpPr txBox="1"/>
      </xdr:nvSpPr>
      <xdr:spPr>
        <a:xfrm>
          <a:off x="1688157" y="1294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270" name="n_4aveValue【福祉施設】&#10;有形固定資産減価償却率"/>
        <xdr:cNvSpPr txBox="1"/>
      </xdr:nvSpPr>
      <xdr:spPr>
        <a:xfrm>
          <a:off x="870594" y="1286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macro="" textlink="">
      <xdr:nvSpPr>
        <xdr:cNvPr id="271" name="n_1mainValue【福祉施設】&#10;有形固定資産減価償却率"/>
        <xdr:cNvSpPr txBox="1"/>
      </xdr:nvSpPr>
      <xdr:spPr>
        <a:xfrm>
          <a:off x="3324869" y="1372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293" name="直線コネクタ 292"/>
        <xdr:cNvCxnSpPr/>
      </xdr:nvCxnSpPr>
      <xdr:spPr>
        <a:xfrm flipV="1">
          <a:off x="9691053" y="12573915"/>
          <a:ext cx="0" cy="1397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福祉施設】&#10;一人当たり面積最小値テキスト"/>
        <xdr:cNvSpPr txBox="1"/>
      </xdr:nvSpPr>
      <xdr:spPr>
        <a:xfrm>
          <a:off x="9729788" y="139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xdr:cNvCxnSpPr/>
      </xdr:nvCxnSpPr>
      <xdr:spPr>
        <a:xfrm>
          <a:off x="9617075" y="1397134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296" name="【福祉施設】&#10;一人当たり面積最大値テキスト"/>
        <xdr:cNvSpPr txBox="1"/>
      </xdr:nvSpPr>
      <xdr:spPr>
        <a:xfrm>
          <a:off x="9729788" y="1235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297" name="直線コネクタ 296"/>
        <xdr:cNvCxnSpPr/>
      </xdr:nvCxnSpPr>
      <xdr:spPr>
        <a:xfrm>
          <a:off x="9617075" y="1257391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298" name="【福祉施設】&#10;一人当たり面積平均値テキスト"/>
        <xdr:cNvSpPr txBox="1"/>
      </xdr:nvSpPr>
      <xdr:spPr>
        <a:xfrm>
          <a:off x="9729788" y="13708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299" name="フローチャート: 判断 298"/>
        <xdr:cNvSpPr/>
      </xdr:nvSpPr>
      <xdr:spPr>
        <a:xfrm>
          <a:off x="9655175" y="13730199"/>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00" name="フローチャート: 判断 299"/>
        <xdr:cNvSpPr/>
      </xdr:nvSpPr>
      <xdr:spPr>
        <a:xfrm>
          <a:off x="8874125" y="1375397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01" name="フローチャート: 判断 300"/>
        <xdr:cNvSpPr/>
      </xdr:nvSpPr>
      <xdr:spPr>
        <a:xfrm>
          <a:off x="8056563" y="1376768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02" name="フローチャート: 判断 301"/>
        <xdr:cNvSpPr/>
      </xdr:nvSpPr>
      <xdr:spPr>
        <a:xfrm>
          <a:off x="7224713" y="137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03" name="フローチャート: 判断 302"/>
        <xdr:cNvSpPr/>
      </xdr:nvSpPr>
      <xdr:spPr>
        <a:xfrm>
          <a:off x="6407150" y="137590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46737</xdr:rowOff>
    </xdr:from>
    <xdr:to>
      <xdr:col>55</xdr:col>
      <xdr:colOff>50800</xdr:colOff>
      <xdr:row>84</xdr:row>
      <xdr:rowOff>148337</xdr:rowOff>
    </xdr:to>
    <xdr:sp macro="" textlink="">
      <xdr:nvSpPr>
        <xdr:cNvPr id="309" name="楕円 308"/>
        <xdr:cNvSpPr/>
      </xdr:nvSpPr>
      <xdr:spPr>
        <a:xfrm>
          <a:off x="9655175" y="1365796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69614</xdr:rowOff>
    </xdr:from>
    <xdr:ext cx="469744" cy="259045"/>
    <xdr:sp macro="" textlink="">
      <xdr:nvSpPr>
        <xdr:cNvPr id="310" name="【福祉施設】&#10;一人当たり面積該当値テキスト"/>
        <xdr:cNvSpPr txBox="1"/>
      </xdr:nvSpPr>
      <xdr:spPr>
        <a:xfrm>
          <a:off x="9729788" y="135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49936</xdr:rowOff>
    </xdr:from>
    <xdr:to>
      <xdr:col>50</xdr:col>
      <xdr:colOff>165100</xdr:colOff>
      <xdr:row>84</xdr:row>
      <xdr:rowOff>151536</xdr:rowOff>
    </xdr:to>
    <xdr:sp macro="" textlink="">
      <xdr:nvSpPr>
        <xdr:cNvPr id="311" name="楕円 310"/>
        <xdr:cNvSpPr/>
      </xdr:nvSpPr>
      <xdr:spPr>
        <a:xfrm>
          <a:off x="8874125" y="136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97537</xdr:rowOff>
    </xdr:from>
    <xdr:to>
      <xdr:col>55</xdr:col>
      <xdr:colOff>0</xdr:colOff>
      <xdr:row>84</xdr:row>
      <xdr:rowOff>100736</xdr:rowOff>
    </xdr:to>
    <xdr:cxnSp macro="">
      <xdr:nvCxnSpPr>
        <xdr:cNvPr id="312" name="直線コネクタ 311"/>
        <xdr:cNvCxnSpPr/>
      </xdr:nvCxnSpPr>
      <xdr:spPr>
        <a:xfrm flipV="1">
          <a:off x="8924925" y="13708762"/>
          <a:ext cx="766763"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313" name="n_1aveValue【福祉施設】&#10;一人当たり面積"/>
        <xdr:cNvSpPr txBox="1"/>
      </xdr:nvSpPr>
      <xdr:spPr>
        <a:xfrm>
          <a:off x="8691640" y="1383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314" name="n_2aveValue【福祉施設】&#10;一人当たり面積"/>
        <xdr:cNvSpPr txBox="1"/>
      </xdr:nvSpPr>
      <xdr:spPr>
        <a:xfrm>
          <a:off x="7886777" y="135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315" name="n_3aveValue【福祉施設】&#10;一人当たり面積"/>
        <xdr:cNvSpPr txBox="1"/>
      </xdr:nvSpPr>
      <xdr:spPr>
        <a:xfrm>
          <a:off x="7054927" y="1356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316" name="n_4aveValue【福祉施設】&#10;一人当たり面積"/>
        <xdr:cNvSpPr txBox="1"/>
      </xdr:nvSpPr>
      <xdr:spPr>
        <a:xfrm>
          <a:off x="6237365"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168063</xdr:rowOff>
    </xdr:from>
    <xdr:ext cx="469744" cy="259045"/>
    <xdr:sp macro="" textlink="">
      <xdr:nvSpPr>
        <xdr:cNvPr id="317" name="n_1mainValue【福祉施設】&#10;一人当たり面積"/>
        <xdr:cNvSpPr txBox="1"/>
      </xdr:nvSpPr>
      <xdr:spPr>
        <a:xfrm>
          <a:off x="8691640" y="1345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4" name="テキスト ボックス 343"/>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6" name="テキスト ボックス 345"/>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4" name="テキスト ボックス 353"/>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6" name="テキスト ボックス 355"/>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358" name="直線コネクタ 357"/>
        <xdr:cNvCxnSpPr/>
      </xdr:nvCxnSpPr>
      <xdr:spPr>
        <a:xfrm flipV="1">
          <a:off x="15104427" y="534543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59" name="【一般廃棄物処理施設】&#10;有形固定資産減価償却率最小値テキスト"/>
        <xdr:cNvSpPr txBox="1"/>
      </xdr:nvSpPr>
      <xdr:spPr>
        <a:xfrm>
          <a:off x="15143163"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60" name="直線コネクタ 359"/>
        <xdr:cNvCxnSpPr/>
      </xdr:nvCxnSpPr>
      <xdr:spPr>
        <a:xfrm>
          <a:off x="15016163" y="67513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361" name="【一般廃棄物処理施設】&#10;有形固定資産減価償却率最大値テキスト"/>
        <xdr:cNvSpPr txBox="1"/>
      </xdr:nvSpPr>
      <xdr:spPr>
        <a:xfrm>
          <a:off x="15143163"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362" name="直線コネクタ 361"/>
        <xdr:cNvCxnSpPr/>
      </xdr:nvCxnSpPr>
      <xdr:spPr>
        <a:xfrm>
          <a:off x="15016163" y="53454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363" name="【一般廃棄物処理施設】&#10;有形固定資産減価償却率平均値テキスト"/>
        <xdr:cNvSpPr txBox="1"/>
      </xdr:nvSpPr>
      <xdr:spPr>
        <a:xfrm>
          <a:off x="15143163" y="590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64" name="フローチャート: 判断 363"/>
        <xdr:cNvSpPr/>
      </xdr:nvSpPr>
      <xdr:spPr>
        <a:xfrm>
          <a:off x="15054263"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65" name="フローチャート: 判断 364"/>
        <xdr:cNvSpPr/>
      </xdr:nvSpPr>
      <xdr:spPr>
        <a:xfrm>
          <a:off x="14273213"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66" name="フローチャート: 判断 365"/>
        <xdr:cNvSpPr/>
      </xdr:nvSpPr>
      <xdr:spPr>
        <a:xfrm>
          <a:off x="13455650" y="60947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67" name="フローチャート: 判断 366"/>
        <xdr:cNvSpPr/>
      </xdr:nvSpPr>
      <xdr:spPr>
        <a:xfrm>
          <a:off x="12638088" y="602805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68" name="フローチャート: 判断 367"/>
        <xdr:cNvSpPr/>
      </xdr:nvSpPr>
      <xdr:spPr>
        <a:xfrm>
          <a:off x="11806238" y="59956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124460</xdr:rowOff>
    </xdr:from>
    <xdr:to>
      <xdr:col>85</xdr:col>
      <xdr:colOff>177800</xdr:colOff>
      <xdr:row>41</xdr:row>
      <xdr:rowOff>54610</xdr:rowOff>
    </xdr:to>
    <xdr:sp macro="" textlink="">
      <xdr:nvSpPr>
        <xdr:cNvPr id="374" name="楕円 373"/>
        <xdr:cNvSpPr/>
      </xdr:nvSpPr>
      <xdr:spPr>
        <a:xfrm>
          <a:off x="15054263" y="66109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39387</xdr:rowOff>
    </xdr:from>
    <xdr:ext cx="405111" cy="259045"/>
    <xdr:sp macro="" textlink="">
      <xdr:nvSpPr>
        <xdr:cNvPr id="375" name="【一般廃棄物処理施設】&#10;有形固定資産減価償却率該当値テキスト"/>
        <xdr:cNvSpPr txBox="1"/>
      </xdr:nvSpPr>
      <xdr:spPr>
        <a:xfrm>
          <a:off x="15143163" y="652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133985</xdr:rowOff>
    </xdr:from>
    <xdr:to>
      <xdr:col>81</xdr:col>
      <xdr:colOff>101600</xdr:colOff>
      <xdr:row>40</xdr:row>
      <xdr:rowOff>64135</xdr:rowOff>
    </xdr:to>
    <xdr:sp macro="" textlink="">
      <xdr:nvSpPr>
        <xdr:cNvPr id="376" name="楕円 375"/>
        <xdr:cNvSpPr/>
      </xdr:nvSpPr>
      <xdr:spPr>
        <a:xfrm>
          <a:off x="14273213" y="64585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xdr:rowOff>
    </xdr:from>
    <xdr:to>
      <xdr:col>85</xdr:col>
      <xdr:colOff>127000</xdr:colOff>
      <xdr:row>41</xdr:row>
      <xdr:rowOff>3810</xdr:rowOff>
    </xdr:to>
    <xdr:cxnSp macro="">
      <xdr:nvCxnSpPr>
        <xdr:cNvPr id="377" name="直線コネクタ 376"/>
        <xdr:cNvCxnSpPr/>
      </xdr:nvCxnSpPr>
      <xdr:spPr>
        <a:xfrm>
          <a:off x="14324013" y="6499860"/>
          <a:ext cx="78105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78" name="n_1aveValue【一般廃棄物処理施設】&#10;有形固定資産減価償却率"/>
        <xdr:cNvSpPr txBox="1"/>
      </xdr:nvSpPr>
      <xdr:spPr>
        <a:xfrm>
          <a:off x="14123044" y="584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79" name="n_2aveValue【一般廃棄物処理施設】&#10;有形固定資産減価償却率"/>
        <xdr:cNvSpPr txBox="1"/>
      </xdr:nvSpPr>
      <xdr:spPr>
        <a:xfrm>
          <a:off x="13318182"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80" name="n_3aveValue【一般廃棄物処理施設】&#10;有形固定資産減価償却率"/>
        <xdr:cNvSpPr txBox="1"/>
      </xdr:nvSpPr>
      <xdr:spPr>
        <a:xfrm>
          <a:off x="12500619"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81" name="n_4aveValue【一般廃棄物処理施設】&#10;有形固定資産減価償却率"/>
        <xdr:cNvSpPr txBox="1"/>
      </xdr:nvSpPr>
      <xdr:spPr>
        <a:xfrm>
          <a:off x="11668769"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55262</xdr:rowOff>
    </xdr:from>
    <xdr:ext cx="405111" cy="259045"/>
    <xdr:sp macro="" textlink="">
      <xdr:nvSpPr>
        <xdr:cNvPr id="382" name="n_1mainValue【一般廃棄物処理施設】&#10;有形固定資産減価償却率"/>
        <xdr:cNvSpPr txBox="1"/>
      </xdr:nvSpPr>
      <xdr:spPr>
        <a:xfrm>
          <a:off x="14123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4" name="テキスト ボックス 393"/>
        <xdr:cNvSpPr txBox="1"/>
      </xdr:nvSpPr>
      <xdr:spPr>
        <a:xfrm>
          <a:off x="16696189"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6" name="テキスト ボックス 395"/>
        <xdr:cNvSpPr txBox="1"/>
      </xdr:nvSpPr>
      <xdr:spPr>
        <a:xfrm>
          <a:off x="16378131"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8" name="テキスト ボックス 397"/>
        <xdr:cNvSpPr txBox="1"/>
      </xdr:nvSpPr>
      <xdr:spPr>
        <a:xfrm>
          <a:off x="16378131"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0" name="テキスト ボックス 399"/>
        <xdr:cNvSpPr txBox="1"/>
      </xdr:nvSpPr>
      <xdr:spPr>
        <a:xfrm>
          <a:off x="16378131"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02" name="テキスト ボックス 401"/>
        <xdr:cNvSpPr txBox="1"/>
      </xdr:nvSpPr>
      <xdr:spPr>
        <a:xfrm>
          <a:off x="16287978" y="52775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4" name="テキスト ボックス 403"/>
        <xdr:cNvSpPr txBox="1"/>
      </xdr:nvSpPr>
      <xdr:spPr>
        <a:xfrm>
          <a:off x="16287978"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一般廃棄物処理施設】&#10;一人当たり有形固定資産（償却資産）額グラフ枠"/>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406" name="直線コネクタ 405"/>
        <xdr:cNvCxnSpPr/>
      </xdr:nvCxnSpPr>
      <xdr:spPr>
        <a:xfrm flipV="1">
          <a:off x="20503514" y="5424200"/>
          <a:ext cx="0" cy="142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407" name="【一般廃棄物処理施設】&#10;一人当たり有形固定資産（償却資産）額最小値テキスト"/>
        <xdr:cNvSpPr txBox="1"/>
      </xdr:nvSpPr>
      <xdr:spPr>
        <a:xfrm>
          <a:off x="20542250" y="684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408" name="直線コネクタ 407"/>
        <xdr:cNvCxnSpPr/>
      </xdr:nvCxnSpPr>
      <xdr:spPr>
        <a:xfrm>
          <a:off x="20429538" y="68448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409" name="【一般廃棄物処理施設】&#10;一人当たり有形固定資産（償却資産）額最大値テキスト"/>
        <xdr:cNvSpPr txBox="1"/>
      </xdr:nvSpPr>
      <xdr:spPr>
        <a:xfrm>
          <a:off x="20542250" y="5208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410" name="直線コネクタ 409"/>
        <xdr:cNvCxnSpPr/>
      </xdr:nvCxnSpPr>
      <xdr:spPr>
        <a:xfrm>
          <a:off x="20429538" y="54242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411" name="【一般廃棄物処理施設】&#10;一人当たり有形固定資産（償却資産）額平均値テキスト"/>
        <xdr:cNvSpPr txBox="1"/>
      </xdr:nvSpPr>
      <xdr:spPr>
        <a:xfrm>
          <a:off x="20542250" y="63858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412" name="フローチャート: 判断 411"/>
        <xdr:cNvSpPr/>
      </xdr:nvSpPr>
      <xdr:spPr>
        <a:xfrm>
          <a:off x="20453350" y="652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413" name="フローチャート: 判断 412"/>
        <xdr:cNvSpPr/>
      </xdr:nvSpPr>
      <xdr:spPr>
        <a:xfrm>
          <a:off x="19686588" y="656116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414" name="フローチャート: 判断 413"/>
        <xdr:cNvSpPr/>
      </xdr:nvSpPr>
      <xdr:spPr>
        <a:xfrm>
          <a:off x="18854738" y="658522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415" name="フローチャート: 判断 414"/>
        <xdr:cNvSpPr/>
      </xdr:nvSpPr>
      <xdr:spPr>
        <a:xfrm>
          <a:off x="18037175" y="66055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416" name="フローチャート: 判断 415"/>
        <xdr:cNvSpPr/>
      </xdr:nvSpPr>
      <xdr:spPr>
        <a:xfrm>
          <a:off x="17219613" y="660464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7" name="テキスト ボックス 416"/>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50052</xdr:rowOff>
    </xdr:from>
    <xdr:to>
      <xdr:col>116</xdr:col>
      <xdr:colOff>114300</xdr:colOff>
      <xdr:row>40</xdr:row>
      <xdr:rowOff>151652</xdr:rowOff>
    </xdr:to>
    <xdr:sp macro="" textlink="">
      <xdr:nvSpPr>
        <xdr:cNvPr id="422" name="楕円 421"/>
        <xdr:cNvSpPr/>
      </xdr:nvSpPr>
      <xdr:spPr>
        <a:xfrm>
          <a:off x="20453350" y="65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28479</xdr:rowOff>
    </xdr:from>
    <xdr:ext cx="599010" cy="259045"/>
    <xdr:sp macro="" textlink="">
      <xdr:nvSpPr>
        <xdr:cNvPr id="423" name="【一般廃棄物処理施設】&#10;一人当たり有形固定資産（償却資産）額該当値テキスト"/>
        <xdr:cNvSpPr txBox="1"/>
      </xdr:nvSpPr>
      <xdr:spPr>
        <a:xfrm>
          <a:off x="20542250" y="651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149420</xdr:rowOff>
    </xdr:from>
    <xdr:to>
      <xdr:col>112</xdr:col>
      <xdr:colOff>38100</xdr:colOff>
      <xdr:row>41</xdr:row>
      <xdr:rowOff>79570</xdr:rowOff>
    </xdr:to>
    <xdr:sp macro="" textlink="">
      <xdr:nvSpPr>
        <xdr:cNvPr id="424" name="楕円 423"/>
        <xdr:cNvSpPr/>
      </xdr:nvSpPr>
      <xdr:spPr>
        <a:xfrm>
          <a:off x="19686588" y="663594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100852</xdr:rowOff>
    </xdr:from>
    <xdr:to>
      <xdr:col>116</xdr:col>
      <xdr:colOff>63500</xdr:colOff>
      <xdr:row>41</xdr:row>
      <xdr:rowOff>28770</xdr:rowOff>
    </xdr:to>
    <xdr:cxnSp macro="">
      <xdr:nvCxnSpPr>
        <xdr:cNvPr id="425" name="直線コネクタ 424"/>
        <xdr:cNvCxnSpPr/>
      </xdr:nvCxnSpPr>
      <xdr:spPr>
        <a:xfrm flipV="1">
          <a:off x="19737388" y="6587377"/>
          <a:ext cx="766762" cy="8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426" name="n_1aveValue【一般廃棄物処理施設】&#10;一人当たり有形固定資産（償却資産）額"/>
        <xdr:cNvSpPr txBox="1"/>
      </xdr:nvSpPr>
      <xdr:spPr>
        <a:xfrm>
          <a:off x="19439470" y="634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427" name="n_2aveValue【一般廃棄物処理施設】&#10;一人当たり有形固定資産（償却資産）額"/>
        <xdr:cNvSpPr txBox="1"/>
      </xdr:nvSpPr>
      <xdr:spPr>
        <a:xfrm>
          <a:off x="18634608" y="63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65654</xdr:rowOff>
    </xdr:from>
    <xdr:ext cx="599010" cy="259045"/>
    <xdr:sp macro="" textlink="">
      <xdr:nvSpPr>
        <xdr:cNvPr id="428" name="n_3aveValue【一般廃棄物処理施設】&#10;一人当たり有形固定資産（償却資産）額"/>
        <xdr:cNvSpPr txBox="1"/>
      </xdr:nvSpPr>
      <xdr:spPr>
        <a:xfrm>
          <a:off x="17802758" y="639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64792</xdr:rowOff>
    </xdr:from>
    <xdr:ext cx="599010" cy="259045"/>
    <xdr:sp macro="" textlink="">
      <xdr:nvSpPr>
        <xdr:cNvPr id="429" name="n_4aveValue【一般廃棄物処理施設】&#10;一人当たり有形固定資産（償却資産）額"/>
        <xdr:cNvSpPr txBox="1"/>
      </xdr:nvSpPr>
      <xdr:spPr>
        <a:xfrm>
          <a:off x="16985195" y="638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70697</xdr:rowOff>
    </xdr:from>
    <xdr:ext cx="599010" cy="259045"/>
    <xdr:sp macro="" textlink="">
      <xdr:nvSpPr>
        <xdr:cNvPr id="430" name="n_1mainValue【一般廃棄物処理施設】&#10;一人当たり有形固定資産（償却資産）額"/>
        <xdr:cNvSpPr txBox="1"/>
      </xdr:nvSpPr>
      <xdr:spPr>
        <a:xfrm>
          <a:off x="19439470" y="671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1517313" y="8648700"/>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6916400" y="864870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7" name="正方形/長方形 446"/>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8" name="正方形/長方形 447"/>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9" name="正方形/長方形 448"/>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0" name="正方形/長方形 449"/>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1" name="正方形/長方形 450"/>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2" name="正方形/長方形 451"/>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3" name="正方形/長方形 452"/>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正方形/長方形 453"/>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5" name="テキスト ボックス 454"/>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6" name="直線コネクタ 455"/>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57" name="テキスト ボックス 456"/>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58" name="直線コネクタ 457"/>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59" name="テキスト ボックス 458"/>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0" name="直線コネクタ 459"/>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1" name="テキスト ボックス 460"/>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2" name="直線コネクタ 461"/>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3" name="テキスト ボックス 462"/>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4" name="直線コネクタ 463"/>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5" name="テキスト ボックス 464"/>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6" name="直線コネクタ 465"/>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7" name="テキスト ボックス 466"/>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8" name="直線コネクタ 467"/>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69" name="テキスト ボックス 468"/>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0" name="直線コネクタ 469"/>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消防施設】&#10;有形固定資産減価償却率グラフ枠"/>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472" name="直線コネクタ 471"/>
        <xdr:cNvCxnSpPr/>
      </xdr:nvCxnSpPr>
      <xdr:spPr>
        <a:xfrm flipV="1">
          <a:off x="15104427" y="12734925"/>
          <a:ext cx="0" cy="1364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73" name="【消防施設】&#10;有形固定資産減価償却率最小値テキスト"/>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74" name="直線コネクタ 473"/>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475" name="【消防施設】&#10;有形固定資産減価償却率最大値テキスト"/>
        <xdr:cNvSpPr txBox="1"/>
      </xdr:nvSpPr>
      <xdr:spPr>
        <a:xfrm>
          <a:off x="15143163" y="1251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476" name="直線コネクタ 475"/>
        <xdr:cNvCxnSpPr/>
      </xdr:nvCxnSpPr>
      <xdr:spPr>
        <a:xfrm>
          <a:off x="15016163" y="127349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477" name="【消防施設】&#10;有形固定資産減価償却率平均値テキスト"/>
        <xdr:cNvSpPr txBox="1"/>
      </xdr:nvSpPr>
      <xdr:spPr>
        <a:xfrm>
          <a:off x="15143163" y="13373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478" name="フローチャート: 判断 477"/>
        <xdr:cNvSpPr/>
      </xdr:nvSpPr>
      <xdr:spPr>
        <a:xfrm>
          <a:off x="15054263" y="1339550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79" name="フローチャート: 判断 478"/>
        <xdr:cNvSpPr/>
      </xdr:nvSpPr>
      <xdr:spPr>
        <a:xfrm>
          <a:off x="14273213" y="1340693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480" name="フローチャート: 判断 479"/>
        <xdr:cNvSpPr/>
      </xdr:nvSpPr>
      <xdr:spPr>
        <a:xfrm>
          <a:off x="13455650" y="134151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481" name="フローチャート: 判断 480"/>
        <xdr:cNvSpPr/>
      </xdr:nvSpPr>
      <xdr:spPr>
        <a:xfrm>
          <a:off x="12638088" y="1349211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482" name="フローチャート: 判断 481"/>
        <xdr:cNvSpPr/>
      </xdr:nvSpPr>
      <xdr:spPr>
        <a:xfrm>
          <a:off x="11806238" y="1348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3" name="テキスト ボックス 482"/>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4" name="テキスト ボックス 483"/>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5" name="テキスト ボックス 484"/>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6" name="テキスト ボックス 485"/>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7" name="テキスト ボックス 486"/>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488" name="楕円 487"/>
        <xdr:cNvSpPr/>
      </xdr:nvSpPr>
      <xdr:spPr>
        <a:xfrm>
          <a:off x="15054263" y="132548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152235</xdr:rowOff>
    </xdr:from>
    <xdr:ext cx="405111" cy="259045"/>
    <xdr:sp macro="" textlink="">
      <xdr:nvSpPr>
        <xdr:cNvPr id="489" name="【消防施設】&#10;有形固定資産減価償却率該当値テキスト"/>
        <xdr:cNvSpPr txBox="1"/>
      </xdr:nvSpPr>
      <xdr:spPr>
        <a:xfrm>
          <a:off x="15143163" y="1311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108131</xdr:rowOff>
    </xdr:from>
    <xdr:to>
      <xdr:col>81</xdr:col>
      <xdr:colOff>101600</xdr:colOff>
      <xdr:row>82</xdr:row>
      <xdr:rowOff>38281</xdr:rowOff>
    </xdr:to>
    <xdr:sp macro="" textlink="">
      <xdr:nvSpPr>
        <xdr:cNvPr id="490" name="楕円 489"/>
        <xdr:cNvSpPr/>
      </xdr:nvSpPr>
      <xdr:spPr>
        <a:xfrm>
          <a:off x="14273213" y="132335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158931</xdr:rowOff>
    </xdr:from>
    <xdr:to>
      <xdr:col>85</xdr:col>
      <xdr:colOff>127000</xdr:colOff>
      <xdr:row>82</xdr:row>
      <xdr:rowOff>8708</xdr:rowOff>
    </xdr:to>
    <xdr:cxnSp macro="">
      <xdr:nvCxnSpPr>
        <xdr:cNvPr id="491" name="直線コネクタ 490"/>
        <xdr:cNvCxnSpPr/>
      </xdr:nvCxnSpPr>
      <xdr:spPr>
        <a:xfrm>
          <a:off x="14324013" y="13284381"/>
          <a:ext cx="78105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492" name="n_1aveValue【消防施設】&#10;有形固定資産減価償却率"/>
        <xdr:cNvSpPr txBox="1"/>
      </xdr:nvSpPr>
      <xdr:spPr>
        <a:xfrm>
          <a:off x="14123044" y="1349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493" name="n_2aveValue【消防施設】&#10;有形固定資産減価償却率"/>
        <xdr:cNvSpPr txBox="1"/>
      </xdr:nvSpPr>
      <xdr:spPr>
        <a:xfrm>
          <a:off x="13318182" y="131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494" name="n_3aveValue【消防施設】&#10;有形固定資産減価償却率"/>
        <xdr:cNvSpPr txBox="1"/>
      </xdr:nvSpPr>
      <xdr:spPr>
        <a:xfrm>
          <a:off x="12500619" y="1328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495" name="n_4aveValue【消防施設】&#10;有形固定資産減価償却率"/>
        <xdr:cNvSpPr txBox="1"/>
      </xdr:nvSpPr>
      <xdr:spPr>
        <a:xfrm>
          <a:off x="11668769" y="13283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54808</xdr:rowOff>
    </xdr:from>
    <xdr:ext cx="405111" cy="259045"/>
    <xdr:sp macro="" textlink="">
      <xdr:nvSpPr>
        <xdr:cNvPr id="496" name="n_1mainValue【消防施設】&#10;有形固定資産減価償却率"/>
        <xdr:cNvSpPr txBox="1"/>
      </xdr:nvSpPr>
      <xdr:spPr>
        <a:xfrm>
          <a:off x="14123044" y="1301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5" name="テキスト ボックス 504"/>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6" name="直線コネクタ 505"/>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7" name="直線コネクタ 506"/>
        <xdr:cNvCxnSpPr/>
      </xdr:nvCxnSpPr>
      <xdr:spPr>
        <a:xfrm>
          <a:off x="1691640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8" name="テキスト ボックス 507"/>
        <xdr:cNvSpPr txBox="1"/>
      </xdr:nvSpPr>
      <xdr:spPr>
        <a:xfrm>
          <a:off x="1649208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9" name="直線コネクタ 508"/>
        <xdr:cNvCxnSpPr/>
      </xdr:nvCxnSpPr>
      <xdr:spPr>
        <a:xfrm>
          <a:off x="1691640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0" name="テキスト ボックス 509"/>
        <xdr:cNvSpPr txBox="1"/>
      </xdr:nvSpPr>
      <xdr:spPr>
        <a:xfrm>
          <a:off x="16492084" y="13654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1" name="直線コネクタ 510"/>
        <xdr:cNvCxnSpPr/>
      </xdr:nvCxnSpPr>
      <xdr:spPr>
        <a:xfrm>
          <a:off x="1691640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12" name="テキスト ボックス 511"/>
        <xdr:cNvSpPr txBox="1"/>
      </xdr:nvSpPr>
      <xdr:spPr>
        <a:xfrm>
          <a:off x="16492084"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13" name="直線コネクタ 512"/>
        <xdr:cNvCxnSpPr/>
      </xdr:nvCxnSpPr>
      <xdr:spPr>
        <a:xfrm>
          <a:off x="1691640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4" name="テキスト ボックス 513"/>
        <xdr:cNvSpPr txBox="1"/>
      </xdr:nvSpPr>
      <xdr:spPr>
        <a:xfrm>
          <a:off x="16492084"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5" name="直線コネクタ 514"/>
        <xdr:cNvCxnSpPr/>
      </xdr:nvCxnSpPr>
      <xdr:spPr>
        <a:xfrm>
          <a:off x="1691640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6" name="テキスト ボックス 515"/>
        <xdr:cNvSpPr txBox="1"/>
      </xdr:nvSpPr>
      <xdr:spPr>
        <a:xfrm>
          <a:off x="16492084" y="12731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7" name="直線コネクタ 516"/>
        <xdr:cNvCxnSpPr/>
      </xdr:nvCxnSpPr>
      <xdr:spPr>
        <a:xfrm>
          <a:off x="1691640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8" name="テキスト ボックス 517"/>
        <xdr:cNvSpPr txBox="1"/>
      </xdr:nvSpPr>
      <xdr:spPr>
        <a:xfrm>
          <a:off x="16492084"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0" name="テキスト ボックス 519"/>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消防施設】&#10;一人当たり面積グラフ枠"/>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522" name="直線コネクタ 521"/>
        <xdr:cNvCxnSpPr/>
      </xdr:nvCxnSpPr>
      <xdr:spPr>
        <a:xfrm flipV="1">
          <a:off x="20503514" y="1271369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523" name="【消防施設】&#10;一人当たり面積最小値テキスト"/>
        <xdr:cNvSpPr txBox="1"/>
      </xdr:nvSpPr>
      <xdr:spPr>
        <a:xfrm>
          <a:off x="20542250" y="140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524" name="直線コネクタ 523"/>
        <xdr:cNvCxnSpPr/>
      </xdr:nvCxnSpPr>
      <xdr:spPr>
        <a:xfrm>
          <a:off x="20429538" y="1408529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525" name="【消防施設】&#10;一人当たり面積最大値テキスト"/>
        <xdr:cNvSpPr txBox="1"/>
      </xdr:nvSpPr>
      <xdr:spPr>
        <a:xfrm>
          <a:off x="20542250" y="1249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526" name="直線コネクタ 525"/>
        <xdr:cNvCxnSpPr/>
      </xdr:nvCxnSpPr>
      <xdr:spPr>
        <a:xfrm>
          <a:off x="20429538" y="1271369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527" name="【消防施設】&#10;一人当たり面積平均値テキスト"/>
        <xdr:cNvSpPr txBox="1"/>
      </xdr:nvSpPr>
      <xdr:spPr>
        <a:xfrm>
          <a:off x="20542250" y="1374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528" name="フローチャート: 判断 527"/>
        <xdr:cNvSpPr/>
      </xdr:nvSpPr>
      <xdr:spPr>
        <a:xfrm>
          <a:off x="20453350" y="1376289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529" name="フローチャート: 判断 528"/>
        <xdr:cNvSpPr/>
      </xdr:nvSpPr>
      <xdr:spPr>
        <a:xfrm>
          <a:off x="19686588" y="1377487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530" name="フローチャート: 判断 529"/>
        <xdr:cNvSpPr/>
      </xdr:nvSpPr>
      <xdr:spPr>
        <a:xfrm>
          <a:off x="18854738" y="1381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531" name="フローチャート: 判断 530"/>
        <xdr:cNvSpPr/>
      </xdr:nvSpPr>
      <xdr:spPr>
        <a:xfrm>
          <a:off x="18037175"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532" name="フローチャート: 判断 531"/>
        <xdr:cNvSpPr/>
      </xdr:nvSpPr>
      <xdr:spPr>
        <a:xfrm>
          <a:off x="17219613" y="1383066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3" name="テキスト ボックス 532"/>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4" name="テキスト ボックス 533"/>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5" name="テキスト ボックス 534"/>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6" name="テキスト ボックス 535"/>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7" name="テキスト ボックス 536"/>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23223</xdr:rowOff>
    </xdr:from>
    <xdr:to>
      <xdr:col>116</xdr:col>
      <xdr:colOff>114300</xdr:colOff>
      <xdr:row>78</xdr:row>
      <xdr:rowOff>124823</xdr:rowOff>
    </xdr:to>
    <xdr:sp macro="" textlink="">
      <xdr:nvSpPr>
        <xdr:cNvPr id="538" name="楕円 537"/>
        <xdr:cNvSpPr/>
      </xdr:nvSpPr>
      <xdr:spPr>
        <a:xfrm>
          <a:off x="20453350" y="126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147700</xdr:rowOff>
    </xdr:from>
    <xdr:ext cx="469744" cy="259045"/>
    <xdr:sp macro="" textlink="">
      <xdr:nvSpPr>
        <xdr:cNvPr id="539" name="【消防施設】&#10;一人当たり面積該当値テキスト"/>
        <xdr:cNvSpPr txBox="1"/>
      </xdr:nvSpPr>
      <xdr:spPr>
        <a:xfrm>
          <a:off x="20542250" y="1262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40639</xdr:rowOff>
    </xdr:from>
    <xdr:to>
      <xdr:col>112</xdr:col>
      <xdr:colOff>38100</xdr:colOff>
      <xdr:row>78</xdr:row>
      <xdr:rowOff>142239</xdr:rowOff>
    </xdr:to>
    <xdr:sp macro="" textlink="">
      <xdr:nvSpPr>
        <xdr:cNvPr id="540" name="楕円 539"/>
        <xdr:cNvSpPr/>
      </xdr:nvSpPr>
      <xdr:spPr>
        <a:xfrm>
          <a:off x="19686588" y="1268031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74023</xdr:rowOff>
    </xdr:from>
    <xdr:to>
      <xdr:col>116</xdr:col>
      <xdr:colOff>63500</xdr:colOff>
      <xdr:row>78</xdr:row>
      <xdr:rowOff>91439</xdr:rowOff>
    </xdr:to>
    <xdr:cxnSp macro="">
      <xdr:nvCxnSpPr>
        <xdr:cNvPr id="541" name="直線コネクタ 540"/>
        <xdr:cNvCxnSpPr/>
      </xdr:nvCxnSpPr>
      <xdr:spPr>
        <a:xfrm flipV="1">
          <a:off x="19737388" y="12713698"/>
          <a:ext cx="766762"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542" name="n_1aveValue【消防施設】&#10;一人当たり面積"/>
        <xdr:cNvSpPr txBox="1"/>
      </xdr:nvSpPr>
      <xdr:spPr>
        <a:xfrm>
          <a:off x="19504102" y="1385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543" name="n_2aveValue【消防施設】&#10;一人当たり面積"/>
        <xdr:cNvSpPr txBox="1"/>
      </xdr:nvSpPr>
      <xdr:spPr>
        <a:xfrm>
          <a:off x="18684952" y="1361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544" name="n_3aveValue【消防施設】&#10;一人当たり面積"/>
        <xdr:cNvSpPr txBox="1"/>
      </xdr:nvSpPr>
      <xdr:spPr>
        <a:xfrm>
          <a:off x="17867390" y="136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545" name="n_4aveValue【消防施設】&#10;一人当たり面積"/>
        <xdr:cNvSpPr txBox="1"/>
      </xdr:nvSpPr>
      <xdr:spPr>
        <a:xfrm>
          <a:off x="17049827" y="136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158766</xdr:rowOff>
    </xdr:from>
    <xdr:ext cx="469744" cy="259045"/>
    <xdr:sp macro="" textlink="">
      <xdr:nvSpPr>
        <xdr:cNvPr id="546" name="n_1mainValue【消防施設】&#10;一人当たり面積"/>
        <xdr:cNvSpPr txBox="1"/>
      </xdr:nvSpPr>
      <xdr:spPr>
        <a:xfrm>
          <a:off x="19504102" y="1247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7" name="テキスト ボックス 556"/>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9" name="テキスト ボックス 558"/>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9" name="テキスト ボックス 568"/>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庁舎】&#10;有形固定資産減価償却率グラフ枠"/>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72" name="直線コネクタ 571"/>
        <xdr:cNvCxnSpPr/>
      </xdr:nvCxnSpPr>
      <xdr:spPr>
        <a:xfrm flipV="1">
          <a:off x="15104427" y="1629863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3" name="【庁舎】&#10;有形固定資産減価償却率最小値テキスト"/>
        <xdr:cNvSpPr txBox="1"/>
      </xdr:nvSpPr>
      <xdr:spPr>
        <a:xfrm>
          <a:off x="15143163"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4" name="直線コネクタ 573"/>
        <xdr:cNvCxnSpPr/>
      </xdr:nvCxnSpPr>
      <xdr:spPr>
        <a:xfrm>
          <a:off x="15016163"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75" name="【庁舎】&#10;有形固定資産減価償却率最大値テキスト"/>
        <xdr:cNvSpPr txBox="1"/>
      </xdr:nvSpPr>
      <xdr:spPr>
        <a:xfrm>
          <a:off x="15143163" y="160738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76" name="直線コネクタ 575"/>
        <xdr:cNvCxnSpPr/>
      </xdr:nvCxnSpPr>
      <xdr:spPr>
        <a:xfrm>
          <a:off x="15016163" y="162986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577" name="【庁舎】&#10;有形固定資産減価償却率平均値テキスト"/>
        <xdr:cNvSpPr txBox="1"/>
      </xdr:nvSpPr>
      <xdr:spPr>
        <a:xfrm>
          <a:off x="15143163" y="16817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78" name="フローチャート: 判断 577"/>
        <xdr:cNvSpPr/>
      </xdr:nvSpPr>
      <xdr:spPr>
        <a:xfrm>
          <a:off x="15054263" y="1696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79" name="フローチャート: 判断 578"/>
        <xdr:cNvSpPr/>
      </xdr:nvSpPr>
      <xdr:spPr>
        <a:xfrm>
          <a:off x="14273213" y="1702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80" name="フローチャート: 判断 579"/>
        <xdr:cNvSpPr/>
      </xdr:nvSpPr>
      <xdr:spPr>
        <a:xfrm>
          <a:off x="13455650" y="1706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81" name="フローチャート: 判断 580"/>
        <xdr:cNvSpPr/>
      </xdr:nvSpPr>
      <xdr:spPr>
        <a:xfrm>
          <a:off x="12638088" y="1714100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82" name="フローチャート: 判断 581"/>
        <xdr:cNvSpPr/>
      </xdr:nvSpPr>
      <xdr:spPr>
        <a:xfrm>
          <a:off x="11806238" y="1711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43362</xdr:rowOff>
    </xdr:from>
    <xdr:to>
      <xdr:col>85</xdr:col>
      <xdr:colOff>177800</xdr:colOff>
      <xdr:row>107</xdr:row>
      <xdr:rowOff>144962</xdr:rowOff>
    </xdr:to>
    <xdr:sp macro="" textlink="">
      <xdr:nvSpPr>
        <xdr:cNvPr id="588" name="楕円 587"/>
        <xdr:cNvSpPr/>
      </xdr:nvSpPr>
      <xdr:spPr>
        <a:xfrm>
          <a:off x="15054263"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21789</xdr:rowOff>
    </xdr:from>
    <xdr:ext cx="405111" cy="259045"/>
    <xdr:sp macro="" textlink="">
      <xdr:nvSpPr>
        <xdr:cNvPr id="589" name="【庁舎】&#10;有形固定資産減価償却率該当値テキスト"/>
        <xdr:cNvSpPr txBox="1"/>
      </xdr:nvSpPr>
      <xdr:spPr>
        <a:xfrm>
          <a:off x="15143163" y="1750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17236</xdr:rowOff>
    </xdr:from>
    <xdr:to>
      <xdr:col>81</xdr:col>
      <xdr:colOff>101600</xdr:colOff>
      <xdr:row>107</xdr:row>
      <xdr:rowOff>118836</xdr:rowOff>
    </xdr:to>
    <xdr:sp macro="" textlink="">
      <xdr:nvSpPr>
        <xdr:cNvPr id="590" name="楕円 589"/>
        <xdr:cNvSpPr/>
      </xdr:nvSpPr>
      <xdr:spPr>
        <a:xfrm>
          <a:off x="14273213"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68036</xdr:rowOff>
    </xdr:from>
    <xdr:to>
      <xdr:col>85</xdr:col>
      <xdr:colOff>127000</xdr:colOff>
      <xdr:row>107</xdr:row>
      <xdr:rowOff>94162</xdr:rowOff>
    </xdr:to>
    <xdr:cxnSp macro="">
      <xdr:nvCxnSpPr>
        <xdr:cNvPr id="591" name="直線コネクタ 590"/>
        <xdr:cNvCxnSpPr/>
      </xdr:nvCxnSpPr>
      <xdr:spPr>
        <a:xfrm>
          <a:off x="14324013" y="17555936"/>
          <a:ext cx="7810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592" name="n_1aveValue【庁舎】&#10;有形固定資産減価償却率"/>
        <xdr:cNvSpPr txBox="1"/>
      </xdr:nvSpPr>
      <xdr:spPr>
        <a:xfrm>
          <a:off x="14123044" y="167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593" name="n_2aveValue【庁舎】&#10;有形固定資産減価償却率"/>
        <xdr:cNvSpPr txBox="1"/>
      </xdr:nvSpPr>
      <xdr:spPr>
        <a:xfrm>
          <a:off x="13318182" y="1683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594" name="n_3aveValue【庁舎】&#10;有形固定資産減価償却率"/>
        <xdr:cNvSpPr txBox="1"/>
      </xdr:nvSpPr>
      <xdr:spPr>
        <a:xfrm>
          <a:off x="12500619"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595" name="n_4aveValue【庁舎】&#10;有形固定資産減価償却率"/>
        <xdr:cNvSpPr txBox="1"/>
      </xdr:nvSpPr>
      <xdr:spPr>
        <a:xfrm>
          <a:off x="11668769"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109963</xdr:rowOff>
    </xdr:from>
    <xdr:ext cx="405111" cy="259045"/>
    <xdr:sp macro="" textlink="">
      <xdr:nvSpPr>
        <xdr:cNvPr id="596" name="n_1mainValue【庁舎】&#10;有形固定資産減価償却率"/>
        <xdr:cNvSpPr txBox="1"/>
      </xdr:nvSpPr>
      <xdr:spPr>
        <a:xfrm>
          <a:off x="14123044" y="1759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7" name="直線コネクタ 606"/>
        <xdr:cNvCxnSpPr/>
      </xdr:nvCxnSpPr>
      <xdr:spPr>
        <a:xfrm>
          <a:off x="16916400"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8" name="テキスト ボックス 607"/>
        <xdr:cNvSpPr txBox="1"/>
      </xdr:nvSpPr>
      <xdr:spPr>
        <a:xfrm>
          <a:off x="16492084"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9" name="直線コネクタ 608"/>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0" name="テキスト ボックス 609"/>
        <xdr:cNvSpPr txBox="1"/>
      </xdr:nvSpPr>
      <xdr:spPr>
        <a:xfrm>
          <a:off x="16492084"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1" name="直線コネクタ 610"/>
        <xdr:cNvCxnSpPr/>
      </xdr:nvCxnSpPr>
      <xdr:spPr>
        <a:xfrm>
          <a:off x="16916400"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2" name="テキスト ボックス 611"/>
        <xdr:cNvSpPr txBox="1"/>
      </xdr:nvSpPr>
      <xdr:spPr>
        <a:xfrm>
          <a:off x="16492084"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3" name="直線コネクタ 612"/>
        <xdr:cNvCxnSpPr/>
      </xdr:nvCxnSpPr>
      <xdr:spPr>
        <a:xfrm>
          <a:off x="16916400"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4" name="テキスト ボックス 613"/>
        <xdr:cNvSpPr txBox="1"/>
      </xdr:nvSpPr>
      <xdr:spPr>
        <a:xfrm>
          <a:off x="16492084"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18" name="直線コネクタ 617"/>
        <xdr:cNvCxnSpPr/>
      </xdr:nvCxnSpPr>
      <xdr:spPr>
        <a:xfrm flipV="1">
          <a:off x="20503514" y="1650568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19" name="【庁舎】&#10;一人当たり面積最小値テキスト"/>
        <xdr:cNvSpPr txBox="1"/>
      </xdr:nvSpPr>
      <xdr:spPr>
        <a:xfrm>
          <a:off x="20542250" y="1762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20" name="直線コネクタ 619"/>
        <xdr:cNvCxnSpPr/>
      </xdr:nvCxnSpPr>
      <xdr:spPr>
        <a:xfrm>
          <a:off x="20429538" y="1762353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21" name="【庁舎】&#10;一人当たり面積最大値テキスト"/>
        <xdr:cNvSpPr txBox="1"/>
      </xdr:nvSpPr>
      <xdr:spPr>
        <a:xfrm>
          <a:off x="20542250" y="1628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2" name="直線コネクタ 621"/>
        <xdr:cNvCxnSpPr/>
      </xdr:nvCxnSpPr>
      <xdr:spPr>
        <a:xfrm>
          <a:off x="20429538" y="1650568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623" name="【庁舎】&#10;一人当たり面積平均値テキスト"/>
        <xdr:cNvSpPr txBox="1"/>
      </xdr:nvSpPr>
      <xdr:spPr>
        <a:xfrm>
          <a:off x="20542250" y="17208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4" name="フローチャート: 判断 623"/>
        <xdr:cNvSpPr/>
      </xdr:nvSpPr>
      <xdr:spPr>
        <a:xfrm>
          <a:off x="20453350" y="1735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5" name="フローチャート: 判断 624"/>
        <xdr:cNvSpPr/>
      </xdr:nvSpPr>
      <xdr:spPr>
        <a:xfrm>
          <a:off x="19686588" y="1737294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26" name="フローチャート: 判断 625"/>
        <xdr:cNvSpPr/>
      </xdr:nvSpPr>
      <xdr:spPr>
        <a:xfrm>
          <a:off x="18854738" y="1738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27" name="フローチャート: 判断 626"/>
        <xdr:cNvSpPr/>
      </xdr:nvSpPr>
      <xdr:spPr>
        <a:xfrm>
          <a:off x="18037175" y="173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28" name="フローチャート: 判断 627"/>
        <xdr:cNvSpPr/>
      </xdr:nvSpPr>
      <xdr:spPr>
        <a:xfrm>
          <a:off x="17219613" y="1736105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156617</xdr:rowOff>
    </xdr:from>
    <xdr:to>
      <xdr:col>116</xdr:col>
      <xdr:colOff>114300</xdr:colOff>
      <xdr:row>107</xdr:row>
      <xdr:rowOff>86767</xdr:rowOff>
    </xdr:to>
    <xdr:sp macro="" textlink="">
      <xdr:nvSpPr>
        <xdr:cNvPr id="634" name="楕円 633"/>
        <xdr:cNvSpPr/>
      </xdr:nvSpPr>
      <xdr:spPr>
        <a:xfrm>
          <a:off x="20453350" y="174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71544</xdr:rowOff>
    </xdr:from>
    <xdr:ext cx="469744" cy="259045"/>
    <xdr:sp macro="" textlink="">
      <xdr:nvSpPr>
        <xdr:cNvPr id="635" name="【庁舎】&#10;一人当たり面積該当値テキスト"/>
        <xdr:cNvSpPr txBox="1"/>
      </xdr:nvSpPr>
      <xdr:spPr>
        <a:xfrm>
          <a:off x="20542250" y="1738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142442</xdr:rowOff>
    </xdr:from>
    <xdr:to>
      <xdr:col>112</xdr:col>
      <xdr:colOff>38100</xdr:colOff>
      <xdr:row>107</xdr:row>
      <xdr:rowOff>72592</xdr:rowOff>
    </xdr:to>
    <xdr:sp macro="" textlink="">
      <xdr:nvSpPr>
        <xdr:cNvPr id="636" name="楕円 635"/>
        <xdr:cNvSpPr/>
      </xdr:nvSpPr>
      <xdr:spPr>
        <a:xfrm>
          <a:off x="19686588" y="1745889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21792</xdr:rowOff>
    </xdr:from>
    <xdr:to>
      <xdr:col>116</xdr:col>
      <xdr:colOff>63500</xdr:colOff>
      <xdr:row>107</xdr:row>
      <xdr:rowOff>35967</xdr:rowOff>
    </xdr:to>
    <xdr:cxnSp macro="">
      <xdr:nvCxnSpPr>
        <xdr:cNvPr id="637" name="直線コネクタ 636"/>
        <xdr:cNvCxnSpPr/>
      </xdr:nvCxnSpPr>
      <xdr:spPr>
        <a:xfrm>
          <a:off x="19737388" y="17509692"/>
          <a:ext cx="766762"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638" name="n_1aveValue【庁舎】&#10;一人当たり面積"/>
        <xdr:cNvSpPr txBox="1"/>
      </xdr:nvSpPr>
      <xdr:spPr>
        <a:xfrm>
          <a:off x="19504102" y="1714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639" name="n_2aveValue【庁舎】&#10;一人当たり面積"/>
        <xdr:cNvSpPr txBox="1"/>
      </xdr:nvSpPr>
      <xdr:spPr>
        <a:xfrm>
          <a:off x="18684952" y="1715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640" name="n_3aveValue【庁舎】&#10;一人当たり面積"/>
        <xdr:cNvSpPr txBox="1"/>
      </xdr:nvSpPr>
      <xdr:spPr>
        <a:xfrm>
          <a:off x="17867390" y="1714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641" name="n_4aveValue【庁舎】&#10;一人当たり面積"/>
        <xdr:cNvSpPr txBox="1"/>
      </xdr:nvSpPr>
      <xdr:spPr>
        <a:xfrm>
          <a:off x="17049827" y="1713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63719</xdr:rowOff>
    </xdr:from>
    <xdr:ext cx="469744" cy="259045"/>
    <xdr:sp macro="" textlink="">
      <xdr:nvSpPr>
        <xdr:cNvPr id="642" name="n_1mainValue【庁舎】&#10;一人当たり面積"/>
        <xdr:cNvSpPr txBox="1"/>
      </xdr:nvSpPr>
      <xdr:spPr>
        <a:xfrm>
          <a:off x="19504102" y="175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類似団体と比較して「消防施設」を除く施設で有形固定資産減価償却率が高くなっている。個別施設計画に基づき施設の適正化に努める。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年度にかけて有形固定資産減価償却率が高くなっている施設については、施設の老朽化等が要因である。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5" zeroHeight="1" x14ac:dyDescent="0.25"/>
  <cols>
    <col min="1" max="11" width="2.1328125" style="180" customWidth="1"/>
    <col min="12" max="12" width="2.265625" style="180" customWidth="1"/>
    <col min="13" max="17" width="2.3984375" style="180" customWidth="1"/>
    <col min="18" max="119" width="2.1328125" style="180" customWidth="1"/>
    <col min="120" max="16384" width="0" style="180" hidden="1"/>
  </cols>
  <sheetData>
    <row r="1" spans="1:119" ht="33" customHeight="1" x14ac:dyDescent="0.2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3.25" thickBot="1" x14ac:dyDescent="0.3">
      <c r="B2" s="182" t="s">
        <v>82</v>
      </c>
      <c r="C2" s="182"/>
      <c r="D2" s="183"/>
    </row>
    <row r="3" spans="1:119" ht="18.75" customHeight="1" thickBot="1" x14ac:dyDescent="0.3">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10072649</v>
      </c>
      <c r="BO4" s="407"/>
      <c r="BP4" s="407"/>
      <c r="BQ4" s="407"/>
      <c r="BR4" s="407"/>
      <c r="BS4" s="407"/>
      <c r="BT4" s="407"/>
      <c r="BU4" s="408"/>
      <c r="BV4" s="406">
        <v>10657557</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4.5999999999999996</v>
      </c>
      <c r="CU4" s="413"/>
      <c r="CV4" s="413"/>
      <c r="CW4" s="413"/>
      <c r="CX4" s="413"/>
      <c r="CY4" s="413"/>
      <c r="CZ4" s="413"/>
      <c r="DA4" s="414"/>
      <c r="DB4" s="412">
        <v>4.5</v>
      </c>
      <c r="DC4" s="413"/>
      <c r="DD4" s="413"/>
      <c r="DE4" s="413"/>
      <c r="DF4" s="413"/>
      <c r="DG4" s="413"/>
      <c r="DH4" s="413"/>
      <c r="DI4" s="414"/>
    </row>
    <row r="5" spans="1:119" ht="18.75" customHeight="1" x14ac:dyDescent="0.2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9799691</v>
      </c>
      <c r="BO5" s="444"/>
      <c r="BP5" s="444"/>
      <c r="BQ5" s="444"/>
      <c r="BR5" s="444"/>
      <c r="BS5" s="444"/>
      <c r="BT5" s="444"/>
      <c r="BU5" s="445"/>
      <c r="BV5" s="443">
        <v>10390361</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89.1</v>
      </c>
      <c r="CU5" s="441"/>
      <c r="CV5" s="441"/>
      <c r="CW5" s="441"/>
      <c r="CX5" s="441"/>
      <c r="CY5" s="441"/>
      <c r="CZ5" s="441"/>
      <c r="DA5" s="442"/>
      <c r="DB5" s="440">
        <v>88</v>
      </c>
      <c r="DC5" s="441"/>
      <c r="DD5" s="441"/>
      <c r="DE5" s="441"/>
      <c r="DF5" s="441"/>
      <c r="DG5" s="441"/>
      <c r="DH5" s="441"/>
      <c r="DI5" s="442"/>
    </row>
    <row r="6" spans="1:119" ht="18.75" customHeight="1" x14ac:dyDescent="0.2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272958</v>
      </c>
      <c r="BO6" s="444"/>
      <c r="BP6" s="444"/>
      <c r="BQ6" s="444"/>
      <c r="BR6" s="444"/>
      <c r="BS6" s="444"/>
      <c r="BT6" s="444"/>
      <c r="BU6" s="445"/>
      <c r="BV6" s="443">
        <v>267196</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89.9</v>
      </c>
      <c r="CU6" s="481"/>
      <c r="CV6" s="481"/>
      <c r="CW6" s="481"/>
      <c r="CX6" s="481"/>
      <c r="CY6" s="481"/>
      <c r="CZ6" s="481"/>
      <c r="DA6" s="482"/>
      <c r="DB6" s="480">
        <v>90.9</v>
      </c>
      <c r="DC6" s="481"/>
      <c r="DD6" s="481"/>
      <c r="DE6" s="481"/>
      <c r="DF6" s="481"/>
      <c r="DG6" s="481"/>
      <c r="DH6" s="481"/>
      <c r="DI6" s="482"/>
    </row>
    <row r="7" spans="1:119" ht="18.75" customHeight="1" x14ac:dyDescent="0.2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24121</v>
      </c>
      <c r="BO7" s="444"/>
      <c r="BP7" s="444"/>
      <c r="BQ7" s="444"/>
      <c r="BR7" s="444"/>
      <c r="BS7" s="444"/>
      <c r="BT7" s="444"/>
      <c r="BU7" s="445"/>
      <c r="BV7" s="443">
        <v>13521</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5460600</v>
      </c>
      <c r="CU7" s="444"/>
      <c r="CV7" s="444"/>
      <c r="CW7" s="444"/>
      <c r="CX7" s="444"/>
      <c r="CY7" s="444"/>
      <c r="CZ7" s="444"/>
      <c r="DA7" s="445"/>
      <c r="DB7" s="443">
        <v>5584618</v>
      </c>
      <c r="DC7" s="444"/>
      <c r="DD7" s="444"/>
      <c r="DE7" s="444"/>
      <c r="DF7" s="444"/>
      <c r="DG7" s="444"/>
      <c r="DH7" s="444"/>
      <c r="DI7" s="445"/>
    </row>
    <row r="8" spans="1:119" ht="18.75" customHeight="1" thickBot="1" x14ac:dyDescent="0.3">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248837</v>
      </c>
      <c r="BO8" s="444"/>
      <c r="BP8" s="444"/>
      <c r="BQ8" s="444"/>
      <c r="BR8" s="444"/>
      <c r="BS8" s="444"/>
      <c r="BT8" s="444"/>
      <c r="BU8" s="445"/>
      <c r="BV8" s="443">
        <v>253675</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0.23</v>
      </c>
      <c r="CU8" s="484"/>
      <c r="CV8" s="484"/>
      <c r="CW8" s="484"/>
      <c r="CX8" s="484"/>
      <c r="CY8" s="484"/>
      <c r="CZ8" s="484"/>
      <c r="DA8" s="485"/>
      <c r="DB8" s="483">
        <v>0.23</v>
      </c>
      <c r="DC8" s="484"/>
      <c r="DD8" s="484"/>
      <c r="DE8" s="484"/>
      <c r="DF8" s="484"/>
      <c r="DG8" s="484"/>
      <c r="DH8" s="484"/>
      <c r="DI8" s="485"/>
    </row>
    <row r="9" spans="1:119" ht="18.75" customHeight="1" thickBot="1" x14ac:dyDescent="0.3">
      <c r="A9" s="181"/>
      <c r="B9" s="437" t="s">
        <v>112</v>
      </c>
      <c r="C9" s="438"/>
      <c r="D9" s="438"/>
      <c r="E9" s="438"/>
      <c r="F9" s="438"/>
      <c r="G9" s="438"/>
      <c r="H9" s="438"/>
      <c r="I9" s="438"/>
      <c r="J9" s="438"/>
      <c r="K9" s="486"/>
      <c r="L9" s="487" t="s">
        <v>113</v>
      </c>
      <c r="M9" s="488"/>
      <c r="N9" s="488"/>
      <c r="O9" s="488"/>
      <c r="P9" s="488"/>
      <c r="Q9" s="489"/>
      <c r="R9" s="490">
        <v>7651</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-4838</v>
      </c>
      <c r="BO9" s="444"/>
      <c r="BP9" s="444"/>
      <c r="BQ9" s="444"/>
      <c r="BR9" s="444"/>
      <c r="BS9" s="444"/>
      <c r="BT9" s="444"/>
      <c r="BU9" s="445"/>
      <c r="BV9" s="443">
        <v>53621</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14.8</v>
      </c>
      <c r="CU9" s="441"/>
      <c r="CV9" s="441"/>
      <c r="CW9" s="441"/>
      <c r="CX9" s="441"/>
      <c r="CY9" s="441"/>
      <c r="CZ9" s="441"/>
      <c r="DA9" s="442"/>
      <c r="DB9" s="440">
        <v>14.7</v>
      </c>
      <c r="DC9" s="441"/>
      <c r="DD9" s="441"/>
      <c r="DE9" s="441"/>
      <c r="DF9" s="441"/>
      <c r="DG9" s="441"/>
      <c r="DH9" s="441"/>
      <c r="DI9" s="442"/>
    </row>
    <row r="10" spans="1:119" ht="18.75" customHeight="1" thickBot="1" x14ac:dyDescent="0.3">
      <c r="A10" s="181"/>
      <c r="B10" s="437"/>
      <c r="C10" s="438"/>
      <c r="D10" s="438"/>
      <c r="E10" s="438"/>
      <c r="F10" s="438"/>
      <c r="G10" s="438"/>
      <c r="H10" s="438"/>
      <c r="I10" s="438"/>
      <c r="J10" s="438"/>
      <c r="K10" s="486"/>
      <c r="L10" s="493" t="s">
        <v>119</v>
      </c>
      <c r="M10" s="473"/>
      <c r="N10" s="473"/>
      <c r="O10" s="473"/>
      <c r="P10" s="473"/>
      <c r="Q10" s="474"/>
      <c r="R10" s="494">
        <v>8596</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1818</v>
      </c>
      <c r="BO10" s="444"/>
      <c r="BP10" s="444"/>
      <c r="BQ10" s="444"/>
      <c r="BR10" s="444"/>
      <c r="BS10" s="444"/>
      <c r="BT10" s="444"/>
      <c r="BU10" s="445"/>
      <c r="BV10" s="443">
        <v>324770</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5">
      <c r="A12" s="181"/>
      <c r="B12" s="503" t="s">
        <v>132</v>
      </c>
      <c r="C12" s="504"/>
      <c r="D12" s="504"/>
      <c r="E12" s="504"/>
      <c r="F12" s="504"/>
      <c r="G12" s="504"/>
      <c r="H12" s="504"/>
      <c r="I12" s="504"/>
      <c r="J12" s="504"/>
      <c r="K12" s="505"/>
      <c r="L12" s="512" t="s">
        <v>133</v>
      </c>
      <c r="M12" s="513"/>
      <c r="N12" s="513"/>
      <c r="O12" s="513"/>
      <c r="P12" s="513"/>
      <c r="Q12" s="514"/>
      <c r="R12" s="515">
        <v>7488</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109</v>
      </c>
      <c r="AV12" s="476"/>
      <c r="AW12" s="476"/>
      <c r="AX12" s="476"/>
      <c r="AY12" s="477" t="s">
        <v>137</v>
      </c>
      <c r="AZ12" s="478"/>
      <c r="BA12" s="478"/>
      <c r="BB12" s="478"/>
      <c r="BC12" s="478"/>
      <c r="BD12" s="478"/>
      <c r="BE12" s="478"/>
      <c r="BF12" s="478"/>
      <c r="BG12" s="478"/>
      <c r="BH12" s="478"/>
      <c r="BI12" s="478"/>
      <c r="BJ12" s="478"/>
      <c r="BK12" s="478"/>
      <c r="BL12" s="478"/>
      <c r="BM12" s="479"/>
      <c r="BN12" s="443">
        <v>224580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130</v>
      </c>
      <c r="DC12" s="484"/>
      <c r="DD12" s="484"/>
      <c r="DE12" s="484"/>
      <c r="DF12" s="484"/>
      <c r="DG12" s="484"/>
      <c r="DH12" s="484"/>
      <c r="DI12" s="485"/>
    </row>
    <row r="13" spans="1:119" ht="18.75" customHeight="1" x14ac:dyDescent="0.25">
      <c r="A13" s="181"/>
      <c r="B13" s="506"/>
      <c r="C13" s="507"/>
      <c r="D13" s="507"/>
      <c r="E13" s="507"/>
      <c r="F13" s="507"/>
      <c r="G13" s="507"/>
      <c r="H13" s="507"/>
      <c r="I13" s="507"/>
      <c r="J13" s="507"/>
      <c r="K13" s="508"/>
      <c r="L13" s="190"/>
      <c r="M13" s="534" t="s">
        <v>139</v>
      </c>
      <c r="N13" s="535"/>
      <c r="O13" s="535"/>
      <c r="P13" s="535"/>
      <c r="Q13" s="536"/>
      <c r="R13" s="527">
        <v>7382</v>
      </c>
      <c r="S13" s="528"/>
      <c r="T13" s="528"/>
      <c r="U13" s="528"/>
      <c r="V13" s="529"/>
      <c r="W13" s="459" t="s">
        <v>140</v>
      </c>
      <c r="X13" s="460"/>
      <c r="Y13" s="460"/>
      <c r="Z13" s="460"/>
      <c r="AA13" s="460"/>
      <c r="AB13" s="450"/>
      <c r="AC13" s="494">
        <v>1322</v>
      </c>
      <c r="AD13" s="495"/>
      <c r="AE13" s="495"/>
      <c r="AF13" s="495"/>
      <c r="AG13" s="537"/>
      <c r="AH13" s="494">
        <v>1477</v>
      </c>
      <c r="AI13" s="495"/>
      <c r="AJ13" s="495"/>
      <c r="AK13" s="495"/>
      <c r="AL13" s="496"/>
      <c r="AM13" s="472" t="s">
        <v>141</v>
      </c>
      <c r="AN13" s="473"/>
      <c r="AO13" s="473"/>
      <c r="AP13" s="473"/>
      <c r="AQ13" s="473"/>
      <c r="AR13" s="473"/>
      <c r="AS13" s="473"/>
      <c r="AT13" s="474"/>
      <c r="AU13" s="475" t="s">
        <v>121</v>
      </c>
      <c r="AV13" s="476"/>
      <c r="AW13" s="476"/>
      <c r="AX13" s="476"/>
      <c r="AY13" s="477" t="s">
        <v>142</v>
      </c>
      <c r="AZ13" s="478"/>
      <c r="BA13" s="478"/>
      <c r="BB13" s="478"/>
      <c r="BC13" s="478"/>
      <c r="BD13" s="478"/>
      <c r="BE13" s="478"/>
      <c r="BF13" s="478"/>
      <c r="BG13" s="478"/>
      <c r="BH13" s="478"/>
      <c r="BI13" s="478"/>
      <c r="BJ13" s="478"/>
      <c r="BK13" s="478"/>
      <c r="BL13" s="478"/>
      <c r="BM13" s="479"/>
      <c r="BN13" s="443">
        <v>-227600</v>
      </c>
      <c r="BO13" s="444"/>
      <c r="BP13" s="444"/>
      <c r="BQ13" s="444"/>
      <c r="BR13" s="444"/>
      <c r="BS13" s="444"/>
      <c r="BT13" s="444"/>
      <c r="BU13" s="445"/>
      <c r="BV13" s="443">
        <v>378391</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8.6999999999999993</v>
      </c>
      <c r="CU13" s="441"/>
      <c r="CV13" s="441"/>
      <c r="CW13" s="441"/>
      <c r="CX13" s="441"/>
      <c r="CY13" s="441"/>
      <c r="CZ13" s="441"/>
      <c r="DA13" s="442"/>
      <c r="DB13" s="440">
        <v>9.3000000000000007</v>
      </c>
      <c r="DC13" s="441"/>
      <c r="DD13" s="441"/>
      <c r="DE13" s="441"/>
      <c r="DF13" s="441"/>
      <c r="DG13" s="441"/>
      <c r="DH13" s="441"/>
      <c r="DI13" s="442"/>
    </row>
    <row r="14" spans="1:119" ht="18.75" customHeight="1" thickBot="1" x14ac:dyDescent="0.3">
      <c r="A14" s="181"/>
      <c r="B14" s="506"/>
      <c r="C14" s="507"/>
      <c r="D14" s="507"/>
      <c r="E14" s="507"/>
      <c r="F14" s="507"/>
      <c r="G14" s="507"/>
      <c r="H14" s="507"/>
      <c r="I14" s="507"/>
      <c r="J14" s="507"/>
      <c r="K14" s="508"/>
      <c r="L14" s="524" t="s">
        <v>144</v>
      </c>
      <c r="M14" s="525"/>
      <c r="N14" s="525"/>
      <c r="O14" s="525"/>
      <c r="P14" s="525"/>
      <c r="Q14" s="526"/>
      <c r="R14" s="527">
        <v>7579</v>
      </c>
      <c r="S14" s="528"/>
      <c r="T14" s="528"/>
      <c r="U14" s="528"/>
      <c r="V14" s="529"/>
      <c r="W14" s="433"/>
      <c r="X14" s="434"/>
      <c r="Y14" s="434"/>
      <c r="Z14" s="434"/>
      <c r="AA14" s="434"/>
      <c r="AB14" s="423"/>
      <c r="AC14" s="530">
        <v>32.200000000000003</v>
      </c>
      <c r="AD14" s="531"/>
      <c r="AE14" s="531"/>
      <c r="AF14" s="531"/>
      <c r="AG14" s="532"/>
      <c r="AH14" s="530">
        <v>33.1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14.4</v>
      </c>
      <c r="CU14" s="542"/>
      <c r="CV14" s="542"/>
      <c r="CW14" s="542"/>
      <c r="CX14" s="542"/>
      <c r="CY14" s="542"/>
      <c r="CZ14" s="542"/>
      <c r="DA14" s="543"/>
      <c r="DB14" s="541">
        <v>16.7</v>
      </c>
      <c r="DC14" s="542"/>
      <c r="DD14" s="542"/>
      <c r="DE14" s="542"/>
      <c r="DF14" s="542"/>
      <c r="DG14" s="542"/>
      <c r="DH14" s="542"/>
      <c r="DI14" s="543"/>
    </row>
    <row r="15" spans="1:119" ht="18.75" customHeight="1" x14ac:dyDescent="0.25">
      <c r="A15" s="181"/>
      <c r="B15" s="506"/>
      <c r="C15" s="507"/>
      <c r="D15" s="507"/>
      <c r="E15" s="507"/>
      <c r="F15" s="507"/>
      <c r="G15" s="507"/>
      <c r="H15" s="507"/>
      <c r="I15" s="507"/>
      <c r="J15" s="507"/>
      <c r="K15" s="508"/>
      <c r="L15" s="190"/>
      <c r="M15" s="534" t="s">
        <v>139</v>
      </c>
      <c r="N15" s="535"/>
      <c r="O15" s="535"/>
      <c r="P15" s="535"/>
      <c r="Q15" s="536"/>
      <c r="R15" s="527">
        <v>7500</v>
      </c>
      <c r="S15" s="528"/>
      <c r="T15" s="528"/>
      <c r="U15" s="528"/>
      <c r="V15" s="529"/>
      <c r="W15" s="459" t="s">
        <v>146</v>
      </c>
      <c r="X15" s="460"/>
      <c r="Y15" s="460"/>
      <c r="Z15" s="460"/>
      <c r="AA15" s="460"/>
      <c r="AB15" s="450"/>
      <c r="AC15" s="494">
        <v>698</v>
      </c>
      <c r="AD15" s="495"/>
      <c r="AE15" s="495"/>
      <c r="AF15" s="495"/>
      <c r="AG15" s="537"/>
      <c r="AH15" s="494">
        <v>781</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1192475</v>
      </c>
      <c r="BO15" s="407"/>
      <c r="BP15" s="407"/>
      <c r="BQ15" s="407"/>
      <c r="BR15" s="407"/>
      <c r="BS15" s="407"/>
      <c r="BT15" s="407"/>
      <c r="BU15" s="408"/>
      <c r="BV15" s="406">
        <v>1180932</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17</v>
      </c>
      <c r="AD16" s="531"/>
      <c r="AE16" s="531"/>
      <c r="AF16" s="531"/>
      <c r="AG16" s="532"/>
      <c r="AH16" s="530">
        <v>17.5</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5125754</v>
      </c>
      <c r="BO16" s="444"/>
      <c r="BP16" s="444"/>
      <c r="BQ16" s="444"/>
      <c r="BR16" s="444"/>
      <c r="BS16" s="444"/>
      <c r="BT16" s="444"/>
      <c r="BU16" s="445"/>
      <c r="BV16" s="443">
        <v>5120428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3">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2084</v>
      </c>
      <c r="AD17" s="495"/>
      <c r="AE17" s="495"/>
      <c r="AF17" s="495"/>
      <c r="AG17" s="537"/>
      <c r="AH17" s="494">
        <v>2202</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1477803</v>
      </c>
      <c r="BO17" s="444"/>
      <c r="BP17" s="444"/>
      <c r="BQ17" s="444"/>
      <c r="BR17" s="444"/>
      <c r="BS17" s="444"/>
      <c r="BT17" s="444"/>
      <c r="BU17" s="445"/>
      <c r="BV17" s="443">
        <v>1463238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3">
      <c r="A18" s="181"/>
      <c r="B18" s="565" t="s">
        <v>156</v>
      </c>
      <c r="C18" s="486"/>
      <c r="D18" s="486"/>
      <c r="E18" s="566"/>
      <c r="F18" s="566"/>
      <c r="G18" s="566"/>
      <c r="H18" s="566"/>
      <c r="I18" s="566"/>
      <c r="J18" s="566"/>
      <c r="K18" s="566"/>
      <c r="L18" s="567">
        <v>711.36</v>
      </c>
      <c r="M18" s="567"/>
      <c r="N18" s="567"/>
      <c r="O18" s="567"/>
      <c r="P18" s="567"/>
      <c r="Q18" s="567"/>
      <c r="R18" s="568"/>
      <c r="S18" s="568"/>
      <c r="T18" s="568"/>
      <c r="U18" s="568"/>
      <c r="V18" s="569"/>
      <c r="W18" s="461"/>
      <c r="X18" s="462"/>
      <c r="Y18" s="462"/>
      <c r="Z18" s="462"/>
      <c r="AA18" s="462"/>
      <c r="AB18" s="453"/>
      <c r="AC18" s="570">
        <v>50.8</v>
      </c>
      <c r="AD18" s="571"/>
      <c r="AE18" s="571"/>
      <c r="AF18" s="571"/>
      <c r="AG18" s="572"/>
      <c r="AH18" s="570">
        <v>49.4</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4911866</v>
      </c>
      <c r="BO18" s="444"/>
      <c r="BP18" s="444"/>
      <c r="BQ18" s="444"/>
      <c r="BR18" s="444"/>
      <c r="BS18" s="444"/>
      <c r="BT18" s="444"/>
      <c r="BU18" s="445"/>
      <c r="BV18" s="443">
        <v>4963594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3">
      <c r="A19" s="181"/>
      <c r="B19" s="565" t="s">
        <v>158</v>
      </c>
      <c r="C19" s="486"/>
      <c r="D19" s="486"/>
      <c r="E19" s="566"/>
      <c r="F19" s="566"/>
      <c r="G19" s="566"/>
      <c r="H19" s="566"/>
      <c r="I19" s="566"/>
      <c r="J19" s="566"/>
      <c r="K19" s="566"/>
      <c r="L19" s="574">
        <v>11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7033393</v>
      </c>
      <c r="BO19" s="444"/>
      <c r="BP19" s="444"/>
      <c r="BQ19" s="444"/>
      <c r="BR19" s="444"/>
      <c r="BS19" s="444"/>
      <c r="BT19" s="444"/>
      <c r="BU19" s="445"/>
      <c r="BV19" s="443">
        <v>7244941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3">
      <c r="A20" s="181"/>
      <c r="B20" s="565" t="s">
        <v>160</v>
      </c>
      <c r="C20" s="486"/>
      <c r="D20" s="486"/>
      <c r="E20" s="566"/>
      <c r="F20" s="566"/>
      <c r="G20" s="566"/>
      <c r="H20" s="566"/>
      <c r="I20" s="566"/>
      <c r="J20" s="566"/>
      <c r="K20" s="566"/>
      <c r="L20" s="574">
        <v>3647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3">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5">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9769292</v>
      </c>
      <c r="BO22" s="407"/>
      <c r="BP22" s="407"/>
      <c r="BQ22" s="407"/>
      <c r="BR22" s="407"/>
      <c r="BS22" s="407"/>
      <c r="BT22" s="407"/>
      <c r="BU22" s="408"/>
      <c r="BV22" s="406">
        <v>9673063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7219521</v>
      </c>
      <c r="BO23" s="444"/>
      <c r="BP23" s="444"/>
      <c r="BQ23" s="444"/>
      <c r="BR23" s="444"/>
      <c r="BS23" s="444"/>
      <c r="BT23" s="444"/>
      <c r="BU23" s="445"/>
      <c r="BV23" s="443">
        <v>7563425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3">
      <c r="A24" s="181"/>
      <c r="B24" s="614"/>
      <c r="C24" s="590"/>
      <c r="D24" s="591"/>
      <c r="E24" s="493" t="s">
        <v>170</v>
      </c>
      <c r="F24" s="473"/>
      <c r="G24" s="473"/>
      <c r="H24" s="473"/>
      <c r="I24" s="473"/>
      <c r="J24" s="473"/>
      <c r="K24" s="474"/>
      <c r="L24" s="494">
        <v>1</v>
      </c>
      <c r="M24" s="495"/>
      <c r="N24" s="495"/>
      <c r="O24" s="495"/>
      <c r="P24" s="537"/>
      <c r="Q24" s="494">
        <v>7000</v>
      </c>
      <c r="R24" s="495"/>
      <c r="S24" s="495"/>
      <c r="T24" s="495"/>
      <c r="U24" s="495"/>
      <c r="V24" s="537"/>
      <c r="W24" s="589"/>
      <c r="X24" s="590"/>
      <c r="Y24" s="591"/>
      <c r="Z24" s="493" t="s">
        <v>171</v>
      </c>
      <c r="AA24" s="473"/>
      <c r="AB24" s="473"/>
      <c r="AC24" s="473"/>
      <c r="AD24" s="473"/>
      <c r="AE24" s="473"/>
      <c r="AF24" s="473"/>
      <c r="AG24" s="474"/>
      <c r="AH24" s="494">
        <v>136</v>
      </c>
      <c r="AI24" s="495"/>
      <c r="AJ24" s="495"/>
      <c r="AK24" s="495"/>
      <c r="AL24" s="537"/>
      <c r="AM24" s="494">
        <v>409768</v>
      </c>
      <c r="AN24" s="495"/>
      <c r="AO24" s="495"/>
      <c r="AP24" s="495"/>
      <c r="AQ24" s="495"/>
      <c r="AR24" s="537"/>
      <c r="AS24" s="494">
        <v>3013</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6840336</v>
      </c>
      <c r="BO24" s="444"/>
      <c r="BP24" s="444"/>
      <c r="BQ24" s="444"/>
      <c r="BR24" s="444"/>
      <c r="BS24" s="444"/>
      <c r="BT24" s="444"/>
      <c r="BU24" s="445"/>
      <c r="BV24" s="443">
        <v>6467526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5">
      <c r="A25" s="181"/>
      <c r="B25" s="614"/>
      <c r="C25" s="590"/>
      <c r="D25" s="591"/>
      <c r="E25" s="493" t="s">
        <v>173</v>
      </c>
      <c r="F25" s="473"/>
      <c r="G25" s="473"/>
      <c r="H25" s="473"/>
      <c r="I25" s="473"/>
      <c r="J25" s="473"/>
      <c r="K25" s="474"/>
      <c r="L25" s="494">
        <v>1</v>
      </c>
      <c r="M25" s="495"/>
      <c r="N25" s="495"/>
      <c r="O25" s="495"/>
      <c r="P25" s="537"/>
      <c r="Q25" s="494">
        <v>5940</v>
      </c>
      <c r="R25" s="495"/>
      <c r="S25" s="495"/>
      <c r="T25" s="495"/>
      <c r="U25" s="495"/>
      <c r="V25" s="537"/>
      <c r="W25" s="589"/>
      <c r="X25" s="590"/>
      <c r="Y25" s="591"/>
      <c r="Z25" s="493" t="s">
        <v>174</v>
      </c>
      <c r="AA25" s="473"/>
      <c r="AB25" s="473"/>
      <c r="AC25" s="473"/>
      <c r="AD25" s="473"/>
      <c r="AE25" s="473"/>
      <c r="AF25" s="473"/>
      <c r="AG25" s="474"/>
      <c r="AH25" s="494" t="s">
        <v>175</v>
      </c>
      <c r="AI25" s="495"/>
      <c r="AJ25" s="495"/>
      <c r="AK25" s="495"/>
      <c r="AL25" s="537"/>
      <c r="AM25" s="494" t="s">
        <v>176</v>
      </c>
      <c r="AN25" s="495"/>
      <c r="AO25" s="495"/>
      <c r="AP25" s="495"/>
      <c r="AQ25" s="495"/>
      <c r="AR25" s="537"/>
      <c r="AS25" s="494" t="s">
        <v>175</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63836</v>
      </c>
      <c r="BO25" s="407"/>
      <c r="BP25" s="407"/>
      <c r="BQ25" s="407"/>
      <c r="BR25" s="407"/>
      <c r="BS25" s="407"/>
      <c r="BT25" s="407"/>
      <c r="BU25" s="408"/>
      <c r="BV25" s="406">
        <v>94649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5">
      <c r="A26" s="181"/>
      <c r="B26" s="614"/>
      <c r="C26" s="590"/>
      <c r="D26" s="591"/>
      <c r="E26" s="493" t="s">
        <v>178</v>
      </c>
      <c r="F26" s="473"/>
      <c r="G26" s="473"/>
      <c r="H26" s="473"/>
      <c r="I26" s="473"/>
      <c r="J26" s="473"/>
      <c r="K26" s="474"/>
      <c r="L26" s="494">
        <v>1</v>
      </c>
      <c r="M26" s="495"/>
      <c r="N26" s="495"/>
      <c r="O26" s="495"/>
      <c r="P26" s="537"/>
      <c r="Q26" s="494">
        <v>5440</v>
      </c>
      <c r="R26" s="495"/>
      <c r="S26" s="495"/>
      <c r="T26" s="495"/>
      <c r="U26" s="495"/>
      <c r="V26" s="537"/>
      <c r="W26" s="589"/>
      <c r="X26" s="590"/>
      <c r="Y26" s="591"/>
      <c r="Z26" s="493" t="s">
        <v>179</v>
      </c>
      <c r="AA26" s="595"/>
      <c r="AB26" s="595"/>
      <c r="AC26" s="595"/>
      <c r="AD26" s="595"/>
      <c r="AE26" s="595"/>
      <c r="AF26" s="595"/>
      <c r="AG26" s="596"/>
      <c r="AH26" s="494">
        <v>2</v>
      </c>
      <c r="AI26" s="495"/>
      <c r="AJ26" s="495"/>
      <c r="AK26" s="495"/>
      <c r="AL26" s="537"/>
      <c r="AM26" s="494" t="s">
        <v>180</v>
      </c>
      <c r="AN26" s="495"/>
      <c r="AO26" s="495"/>
      <c r="AP26" s="495"/>
      <c r="AQ26" s="495"/>
      <c r="AR26" s="537"/>
      <c r="AS26" s="494" t="s">
        <v>181</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3">
      <c r="A27" s="181"/>
      <c r="B27" s="614"/>
      <c r="C27" s="590"/>
      <c r="D27" s="591"/>
      <c r="E27" s="493" t="s">
        <v>183</v>
      </c>
      <c r="F27" s="473"/>
      <c r="G27" s="473"/>
      <c r="H27" s="473"/>
      <c r="I27" s="473"/>
      <c r="J27" s="473"/>
      <c r="K27" s="474"/>
      <c r="L27" s="494">
        <v>1</v>
      </c>
      <c r="M27" s="495"/>
      <c r="N27" s="495"/>
      <c r="O27" s="495"/>
      <c r="P27" s="537"/>
      <c r="Q27" s="494">
        <v>2830</v>
      </c>
      <c r="R27" s="495"/>
      <c r="S27" s="495"/>
      <c r="T27" s="495"/>
      <c r="U27" s="495"/>
      <c r="V27" s="537"/>
      <c r="W27" s="589"/>
      <c r="X27" s="590"/>
      <c r="Y27" s="591"/>
      <c r="Z27" s="493" t="s">
        <v>184</v>
      </c>
      <c r="AA27" s="473"/>
      <c r="AB27" s="473"/>
      <c r="AC27" s="473"/>
      <c r="AD27" s="473"/>
      <c r="AE27" s="473"/>
      <c r="AF27" s="473"/>
      <c r="AG27" s="474"/>
      <c r="AH27" s="494" t="s">
        <v>175</v>
      </c>
      <c r="AI27" s="495"/>
      <c r="AJ27" s="495"/>
      <c r="AK27" s="495"/>
      <c r="AL27" s="537"/>
      <c r="AM27" s="494" t="s">
        <v>176</v>
      </c>
      <c r="AN27" s="495"/>
      <c r="AO27" s="495"/>
      <c r="AP27" s="495"/>
      <c r="AQ27" s="495"/>
      <c r="AR27" s="537"/>
      <c r="AS27" s="494" t="s">
        <v>176</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176</v>
      </c>
      <c r="BO27" s="563"/>
      <c r="BP27" s="563"/>
      <c r="BQ27" s="563"/>
      <c r="BR27" s="563"/>
      <c r="BS27" s="563"/>
      <c r="BT27" s="563"/>
      <c r="BU27" s="564"/>
      <c r="BV27" s="562" t="s">
        <v>186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5">
      <c r="A28" s="181"/>
      <c r="B28" s="614"/>
      <c r="C28" s="590"/>
      <c r="D28" s="591"/>
      <c r="E28" s="493" t="s">
        <v>187</v>
      </c>
      <c r="F28" s="473"/>
      <c r="G28" s="473"/>
      <c r="H28" s="473"/>
      <c r="I28" s="473"/>
      <c r="J28" s="473"/>
      <c r="K28" s="474"/>
      <c r="L28" s="494">
        <v>1</v>
      </c>
      <c r="M28" s="495"/>
      <c r="N28" s="495"/>
      <c r="O28" s="495"/>
      <c r="P28" s="537"/>
      <c r="Q28" s="494">
        <v>2240</v>
      </c>
      <c r="R28" s="495"/>
      <c r="S28" s="495"/>
      <c r="T28" s="495"/>
      <c r="U28" s="495"/>
      <c r="V28" s="537"/>
      <c r="W28" s="589"/>
      <c r="X28" s="590"/>
      <c r="Y28" s="591"/>
      <c r="Z28" s="493" t="s">
        <v>188</v>
      </c>
      <c r="AA28" s="473"/>
      <c r="AB28" s="473"/>
      <c r="AC28" s="473"/>
      <c r="AD28" s="473"/>
      <c r="AE28" s="473"/>
      <c r="AF28" s="473"/>
      <c r="AG28" s="474"/>
      <c r="AH28" s="494" t="s">
        <v>176</v>
      </c>
      <c r="AI28" s="495"/>
      <c r="AJ28" s="495"/>
      <c r="AK28" s="495"/>
      <c r="AL28" s="537"/>
      <c r="AM28" s="494" t="s">
        <v>175</v>
      </c>
      <c r="AN28" s="495"/>
      <c r="AO28" s="495"/>
      <c r="AP28" s="495"/>
      <c r="AQ28" s="495"/>
      <c r="AR28" s="537"/>
      <c r="AS28" s="494" t="s">
        <v>186</v>
      </c>
      <c r="AT28" s="495"/>
      <c r="AU28" s="495"/>
      <c r="AV28" s="495"/>
      <c r="AW28" s="495"/>
      <c r="AX28" s="496"/>
      <c r="AY28" s="597" t="s">
        <v>189</v>
      </c>
      <c r="AZ28" s="598"/>
      <c r="BA28" s="598"/>
      <c r="BB28" s="599"/>
      <c r="BC28" s="403" t="s">
        <v>49</v>
      </c>
      <c r="BD28" s="404"/>
      <c r="BE28" s="404"/>
      <c r="BF28" s="404"/>
      <c r="BG28" s="404"/>
      <c r="BH28" s="404"/>
      <c r="BI28" s="404"/>
      <c r="BJ28" s="404"/>
      <c r="BK28" s="404"/>
      <c r="BL28" s="404"/>
      <c r="BM28" s="405"/>
      <c r="BN28" s="406">
        <v>1191742</v>
      </c>
      <c r="BO28" s="407"/>
      <c r="BP28" s="407"/>
      <c r="BQ28" s="407"/>
      <c r="BR28" s="407"/>
      <c r="BS28" s="407"/>
      <c r="BT28" s="407"/>
      <c r="BU28" s="408"/>
      <c r="BV28" s="406">
        <v>1284504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5">
      <c r="A29" s="181"/>
      <c r="B29" s="614"/>
      <c r="C29" s="590"/>
      <c r="D29" s="591"/>
      <c r="E29" s="493" t="s">
        <v>190</v>
      </c>
      <c r="F29" s="473"/>
      <c r="G29" s="473"/>
      <c r="H29" s="473"/>
      <c r="I29" s="473"/>
      <c r="J29" s="473"/>
      <c r="K29" s="474"/>
      <c r="L29" s="494">
        <v>11</v>
      </c>
      <c r="M29" s="495"/>
      <c r="N29" s="495"/>
      <c r="O29" s="495"/>
      <c r="P29" s="537"/>
      <c r="Q29" s="494">
        <v>1900</v>
      </c>
      <c r="R29" s="495"/>
      <c r="S29" s="495"/>
      <c r="T29" s="495"/>
      <c r="U29" s="495"/>
      <c r="V29" s="537"/>
      <c r="W29" s="592"/>
      <c r="X29" s="593"/>
      <c r="Y29" s="594"/>
      <c r="Z29" s="493" t="s">
        <v>191</v>
      </c>
      <c r="AA29" s="473"/>
      <c r="AB29" s="473"/>
      <c r="AC29" s="473"/>
      <c r="AD29" s="473"/>
      <c r="AE29" s="473"/>
      <c r="AF29" s="473"/>
      <c r="AG29" s="474"/>
      <c r="AH29" s="494">
        <v>136</v>
      </c>
      <c r="AI29" s="495"/>
      <c r="AJ29" s="495"/>
      <c r="AK29" s="495"/>
      <c r="AL29" s="537"/>
      <c r="AM29" s="494">
        <v>409768</v>
      </c>
      <c r="AN29" s="495"/>
      <c r="AO29" s="495"/>
      <c r="AP29" s="495"/>
      <c r="AQ29" s="495"/>
      <c r="AR29" s="537"/>
      <c r="AS29" s="494">
        <v>3013</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757400</v>
      </c>
      <c r="BO29" s="444"/>
      <c r="BP29" s="444"/>
      <c r="BQ29" s="444"/>
      <c r="BR29" s="444"/>
      <c r="BS29" s="444"/>
      <c r="BT29" s="444"/>
      <c r="BU29" s="445"/>
      <c r="BV29" s="443">
        <v>756432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3">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3974362</v>
      </c>
      <c r="BO30" s="563"/>
      <c r="BP30" s="563"/>
      <c r="BQ30" s="563"/>
      <c r="BR30" s="563"/>
      <c r="BS30" s="563"/>
      <c r="BT30" s="563"/>
      <c r="BU30" s="564"/>
      <c r="BV30" s="562">
        <v>3753877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202</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25">
      <c r="A34" s="181"/>
      <c r="B34" s="205"/>
      <c r="C34" s="633" t="e">
        <f>IF(E34="","",1)</f>
        <v>#REF!</v>
      </c>
      <c r="D34" s="633"/>
      <c r="E34" s="634" t="e">
        <f>IF(#REF!="","",#REF!)</f>
        <v>#REF!</v>
      </c>
      <c r="F34" s="634"/>
      <c r="G34" s="634"/>
      <c r="H34" s="634"/>
      <c r="I34" s="634"/>
      <c r="J34" s="634"/>
      <c r="K34" s="634"/>
      <c r="L34" s="634"/>
      <c r="M34" s="634"/>
      <c r="N34" s="634"/>
      <c r="O34" s="634"/>
      <c r="P34" s="634"/>
      <c r="Q34" s="634"/>
      <c r="R34" s="634"/>
      <c r="S34" s="634"/>
      <c r="T34" s="181"/>
      <c r="U34" s="633" t="e">
        <f>IF(W34="","",MAX(C34:D43)+1)</f>
        <v>#REF!</v>
      </c>
      <c r="V34" s="633"/>
      <c r="W34" s="634" t="e">
        <f>IF(#REF!="","",#REF!)</f>
        <v>#REF!</v>
      </c>
      <c r="X34" s="634"/>
      <c r="Y34" s="634"/>
      <c r="Z34" s="634"/>
      <c r="AA34" s="634"/>
      <c r="AB34" s="634"/>
      <c r="AC34" s="634"/>
      <c r="AD34" s="634"/>
      <c r="AE34" s="634"/>
      <c r="AF34" s="634"/>
      <c r="AG34" s="634"/>
      <c r="AH34" s="634"/>
      <c r="AI34" s="634"/>
      <c r="AJ34" s="634"/>
      <c r="AK34" s="634"/>
      <c r="AL34" s="181"/>
      <c r="AM34" s="633" t="e">
        <f>IF(AO34="","",MAX(C34:D43,U34:V43)+1)</f>
        <v>#REF!</v>
      </c>
      <c r="AN34" s="633"/>
      <c r="AO34" s="634" t="e">
        <f>IF(#REF!="","",#REF!)</f>
        <v>#REF!</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t="e">
        <f>IF(BY34="","",MAX(C34:D43,U34:V43,AM34:AN43,BE34:BF43)+1)</f>
        <v>#REF!</v>
      </c>
      <c r="BX34" s="633"/>
      <c r="BY34" s="634" t="e">
        <f>IF(#REF!="","",#REF!)</f>
        <v>#REF!</v>
      </c>
      <c r="BZ34" s="634"/>
      <c r="CA34" s="634"/>
      <c r="CB34" s="634"/>
      <c r="CC34" s="634"/>
      <c r="CD34" s="634"/>
      <c r="CE34" s="634"/>
      <c r="CF34" s="634"/>
      <c r="CG34" s="634"/>
      <c r="CH34" s="634"/>
      <c r="CI34" s="634"/>
      <c r="CJ34" s="634"/>
      <c r="CK34" s="634"/>
      <c r="CL34" s="634"/>
      <c r="CM34" s="634"/>
      <c r="CN34" s="181"/>
      <c r="CO34" s="633" t="e">
        <f>IF(CQ34="","",MAX(C34:D43,U34:V43,AM34:AN43,BE34:BF43,BW34:BX43)+1)</f>
        <v>#REF!</v>
      </c>
      <c r="CP34" s="633"/>
      <c r="CQ34" s="634" t="e">
        <f>IF(#REF!="","",#REF!)</f>
        <v>#REF!</v>
      </c>
      <c r="CR34" s="634"/>
      <c r="CS34" s="634"/>
      <c r="CT34" s="634"/>
      <c r="CU34" s="634"/>
      <c r="CV34" s="634"/>
      <c r="CW34" s="634"/>
      <c r="CX34" s="634"/>
      <c r="CY34" s="634"/>
      <c r="CZ34" s="634"/>
      <c r="DA34" s="634"/>
      <c r="DB34" s="634"/>
      <c r="DC34" s="634"/>
      <c r="DD34" s="634"/>
      <c r="DE34" s="634"/>
      <c r="DG34" s="635" t="e">
        <f>IF(#REF!="","",#REF!)</f>
        <v>#REF!</v>
      </c>
      <c r="DH34" s="635"/>
      <c r="DI34" s="208"/>
    </row>
    <row r="35" spans="1:113" ht="32.25" customHeight="1" x14ac:dyDescent="0.25">
      <c r="A35" s="181"/>
      <c r="B35" s="205"/>
      <c r="C35" s="633" t="e">
        <f>IF(E35="","",C34+1)</f>
        <v>#REF!</v>
      </c>
      <c r="D35" s="633"/>
      <c r="E35" s="634" t="e">
        <f>IF(#REF!="","",#REF!)</f>
        <v>#REF!</v>
      </c>
      <c r="F35" s="634"/>
      <c r="G35" s="634"/>
      <c r="H35" s="634"/>
      <c r="I35" s="634"/>
      <c r="J35" s="634"/>
      <c r="K35" s="634"/>
      <c r="L35" s="634"/>
      <c r="M35" s="634"/>
      <c r="N35" s="634"/>
      <c r="O35" s="634"/>
      <c r="P35" s="634"/>
      <c r="Q35" s="634"/>
      <c r="R35" s="634"/>
      <c r="S35" s="634"/>
      <c r="T35" s="181"/>
      <c r="U35" s="633" t="e">
        <f>IF(W35="","",U34+1)</f>
        <v>#REF!</v>
      </c>
      <c r="V35" s="633"/>
      <c r="W35" s="634" t="e">
        <f>IF(#REF!="","",#REF!)</f>
        <v>#REF!</v>
      </c>
      <c r="X35" s="634"/>
      <c r="Y35" s="634"/>
      <c r="Z35" s="634"/>
      <c r="AA35" s="634"/>
      <c r="AB35" s="634"/>
      <c r="AC35" s="634"/>
      <c r="AD35" s="634"/>
      <c r="AE35" s="634"/>
      <c r="AF35" s="634"/>
      <c r="AG35" s="634"/>
      <c r="AH35" s="634"/>
      <c r="AI35" s="634"/>
      <c r="AJ35" s="634"/>
      <c r="AK35" s="634"/>
      <c r="AL35" s="181"/>
      <c r="AM35" s="633" t="e">
        <f t="shared" ref="AM35:AM43" si="0">IF(AO35="","",AM34+1)</f>
        <v>#REF!</v>
      </c>
      <c r="AN35" s="633"/>
      <c r="AO35" s="634" t="e">
        <f>IF(#REF!="","",#REF!)</f>
        <v>#REF!</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t="e">
        <f t="shared" ref="BW35:BW43" si="2">IF(BY35="","",BW34+1)</f>
        <v>#REF!</v>
      </c>
      <c r="BX35" s="633"/>
      <c r="BY35" s="634" t="e">
        <f>IF(#REF!="","",#REF!)</f>
        <v>#REF!</v>
      </c>
      <c r="BZ35" s="634"/>
      <c r="CA35" s="634"/>
      <c r="CB35" s="634"/>
      <c r="CC35" s="634"/>
      <c r="CD35" s="634"/>
      <c r="CE35" s="634"/>
      <c r="CF35" s="634"/>
      <c r="CG35" s="634"/>
      <c r="CH35" s="634"/>
      <c r="CI35" s="634"/>
      <c r="CJ35" s="634"/>
      <c r="CK35" s="634"/>
      <c r="CL35" s="634"/>
      <c r="CM35" s="634"/>
      <c r="CN35" s="181"/>
      <c r="CO35" s="633" t="e">
        <f t="shared" ref="CO35:CO43" si="3">IF(CQ35="","",CO34+1)</f>
        <v>#REF!</v>
      </c>
      <c r="CP35" s="633"/>
      <c r="CQ35" s="634" t="e">
        <f>IF(#REF!="","",#REF!)</f>
        <v>#REF!</v>
      </c>
      <c r="CR35" s="634"/>
      <c r="CS35" s="634"/>
      <c r="CT35" s="634"/>
      <c r="CU35" s="634"/>
      <c r="CV35" s="634"/>
      <c r="CW35" s="634"/>
      <c r="CX35" s="634"/>
      <c r="CY35" s="634"/>
      <c r="CZ35" s="634"/>
      <c r="DA35" s="634"/>
      <c r="DB35" s="634"/>
      <c r="DC35" s="634"/>
      <c r="DD35" s="634"/>
      <c r="DE35" s="634"/>
      <c r="DG35" s="635" t="e">
        <f>IF(#REF!="","",#REF!)</f>
        <v>#REF!</v>
      </c>
      <c r="DH35" s="635"/>
      <c r="DI35" s="208"/>
    </row>
    <row r="36" spans="1:113" ht="32.25" customHeight="1" x14ac:dyDescent="0.25">
      <c r="A36" s="181"/>
      <c r="B36" s="205"/>
      <c r="C36" s="633" t="e">
        <f>IF(E36="","",C35+1)</f>
        <v>#REF!</v>
      </c>
      <c r="D36" s="633"/>
      <c r="E36" s="634" t="e">
        <f>IF(#REF!="","",#REF!)</f>
        <v>#REF!</v>
      </c>
      <c r="F36" s="634"/>
      <c r="G36" s="634"/>
      <c r="H36" s="634"/>
      <c r="I36" s="634"/>
      <c r="J36" s="634"/>
      <c r="K36" s="634"/>
      <c r="L36" s="634"/>
      <c r="M36" s="634"/>
      <c r="N36" s="634"/>
      <c r="O36" s="634"/>
      <c r="P36" s="634"/>
      <c r="Q36" s="634"/>
      <c r="R36" s="634"/>
      <c r="S36" s="634"/>
      <c r="T36" s="181"/>
      <c r="U36" s="633" t="e">
        <f t="shared" ref="U36:U43" si="4">IF(W36="","",U35+1)</f>
        <v>#REF!</v>
      </c>
      <c r="V36" s="633"/>
      <c r="W36" s="634" t="e">
        <f>IF(#REF!="","",#REF!)</f>
        <v>#REF!</v>
      </c>
      <c r="X36" s="634"/>
      <c r="Y36" s="634"/>
      <c r="Z36" s="634"/>
      <c r="AA36" s="634"/>
      <c r="AB36" s="634"/>
      <c r="AC36" s="634"/>
      <c r="AD36" s="634"/>
      <c r="AE36" s="634"/>
      <c r="AF36" s="634"/>
      <c r="AG36" s="634"/>
      <c r="AH36" s="634"/>
      <c r="AI36" s="634"/>
      <c r="AJ36" s="634"/>
      <c r="AK36" s="634"/>
      <c r="AL36" s="181"/>
      <c r="AM36" s="633" t="e">
        <f t="shared" si="0"/>
        <v>#REF!</v>
      </c>
      <c r="AN36" s="633"/>
      <c r="AO36" s="634" t="e">
        <f>IF(#REF!="","",#REF!)</f>
        <v>#REF!</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e">
        <f t="shared" si="2"/>
        <v>#REF!</v>
      </c>
      <c r="BX36" s="633"/>
      <c r="BY36" s="634" t="e">
        <f>IF(#REF!="","",#REF!)</f>
        <v>#REF!</v>
      </c>
      <c r="BZ36" s="634"/>
      <c r="CA36" s="634"/>
      <c r="CB36" s="634"/>
      <c r="CC36" s="634"/>
      <c r="CD36" s="634"/>
      <c r="CE36" s="634"/>
      <c r="CF36" s="634"/>
      <c r="CG36" s="634"/>
      <c r="CH36" s="634"/>
      <c r="CI36" s="634"/>
      <c r="CJ36" s="634"/>
      <c r="CK36" s="634"/>
      <c r="CL36" s="634"/>
      <c r="CM36" s="634"/>
      <c r="CN36" s="181"/>
      <c r="CO36" s="633" t="e">
        <f t="shared" si="3"/>
        <v>#REF!</v>
      </c>
      <c r="CP36" s="633"/>
      <c r="CQ36" s="634" t="e">
        <f>IF(#REF!="","",#REF!)</f>
        <v>#REF!</v>
      </c>
      <c r="CR36" s="634"/>
      <c r="CS36" s="634"/>
      <c r="CT36" s="634"/>
      <c r="CU36" s="634"/>
      <c r="CV36" s="634"/>
      <c r="CW36" s="634"/>
      <c r="CX36" s="634"/>
      <c r="CY36" s="634"/>
      <c r="CZ36" s="634"/>
      <c r="DA36" s="634"/>
      <c r="DB36" s="634"/>
      <c r="DC36" s="634"/>
      <c r="DD36" s="634"/>
      <c r="DE36" s="634"/>
      <c r="DG36" s="635" t="e">
        <f>IF(#REF!="","",#REF!)</f>
        <v>#REF!</v>
      </c>
      <c r="DH36" s="635"/>
      <c r="DI36" s="208"/>
    </row>
    <row r="37" spans="1:113" ht="32.25" customHeight="1" x14ac:dyDescent="0.25">
      <c r="A37" s="181"/>
      <c r="B37" s="205"/>
      <c r="C37" s="633" t="e">
        <f>IF(E37="","",C36+1)</f>
        <v>#REF!</v>
      </c>
      <c r="D37" s="633"/>
      <c r="E37" s="634" t="e">
        <f>IF(#REF!="","",#REF!)</f>
        <v>#REF!</v>
      </c>
      <c r="F37" s="634"/>
      <c r="G37" s="634"/>
      <c r="H37" s="634"/>
      <c r="I37" s="634"/>
      <c r="J37" s="634"/>
      <c r="K37" s="634"/>
      <c r="L37" s="634"/>
      <c r="M37" s="634"/>
      <c r="N37" s="634"/>
      <c r="O37" s="634"/>
      <c r="P37" s="634"/>
      <c r="Q37" s="634"/>
      <c r="R37" s="634"/>
      <c r="S37" s="634"/>
      <c r="T37" s="181"/>
      <c r="U37" s="633" t="e">
        <f t="shared" si="4"/>
        <v>#REF!</v>
      </c>
      <c r="V37" s="633"/>
      <c r="W37" s="634" t="e">
        <f>IF(#REF!="","",#REF!)</f>
        <v>#REF!</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e">
        <f t="shared" si="2"/>
        <v>#REF!</v>
      </c>
      <c r="BX37" s="633"/>
      <c r="BY37" s="634" t="e">
        <f>IF(#REF!="","",#REF!)</f>
        <v>#REF!</v>
      </c>
      <c r="BZ37" s="634"/>
      <c r="CA37" s="634"/>
      <c r="CB37" s="634"/>
      <c r="CC37" s="634"/>
      <c r="CD37" s="634"/>
      <c r="CE37" s="634"/>
      <c r="CF37" s="634"/>
      <c r="CG37" s="634"/>
      <c r="CH37" s="634"/>
      <c r="CI37" s="634"/>
      <c r="CJ37" s="634"/>
      <c r="CK37" s="634"/>
      <c r="CL37" s="634"/>
      <c r="CM37" s="634"/>
      <c r="CN37" s="181"/>
      <c r="CO37" s="633" t="e">
        <f t="shared" si="3"/>
        <v>#REF!</v>
      </c>
      <c r="CP37" s="633"/>
      <c r="CQ37" s="634" t="e">
        <f>IF(#REF!="","",#REF!)</f>
        <v>#REF!</v>
      </c>
      <c r="CR37" s="634"/>
      <c r="CS37" s="634"/>
      <c r="CT37" s="634"/>
      <c r="CU37" s="634"/>
      <c r="CV37" s="634"/>
      <c r="CW37" s="634"/>
      <c r="CX37" s="634"/>
      <c r="CY37" s="634"/>
      <c r="CZ37" s="634"/>
      <c r="DA37" s="634"/>
      <c r="DB37" s="634"/>
      <c r="DC37" s="634"/>
      <c r="DD37" s="634"/>
      <c r="DE37" s="634"/>
      <c r="DG37" s="635" t="e">
        <f>IF(#REF!="","",#REF!)</f>
        <v>#REF!</v>
      </c>
      <c r="DH37" s="635"/>
      <c r="DI37" s="208"/>
    </row>
    <row r="38" spans="1:113" ht="32.25" customHeight="1" x14ac:dyDescent="0.25">
      <c r="A38" s="181"/>
      <c r="B38" s="205"/>
      <c r="C38" s="633" t="e">
        <f t="shared" ref="C38:C43" si="5">IF(E38="","",C37+1)</f>
        <v>#REF!</v>
      </c>
      <c r="D38" s="633"/>
      <c r="E38" s="634" t="e">
        <f>IF(#REF!="","",#REF!)</f>
        <v>#REF!</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e">
        <f t="shared" si="2"/>
        <v>#REF!</v>
      </c>
      <c r="BX38" s="633"/>
      <c r="BY38" s="634" t="e">
        <f>IF(#REF!="","",#REF!)</f>
        <v>#REF!</v>
      </c>
      <c r="BZ38" s="634"/>
      <c r="CA38" s="634"/>
      <c r="CB38" s="634"/>
      <c r="CC38" s="634"/>
      <c r="CD38" s="634"/>
      <c r="CE38" s="634"/>
      <c r="CF38" s="634"/>
      <c r="CG38" s="634"/>
      <c r="CH38" s="634"/>
      <c r="CI38" s="634"/>
      <c r="CJ38" s="634"/>
      <c r="CK38" s="634"/>
      <c r="CL38" s="634"/>
      <c r="CM38" s="634"/>
      <c r="CN38" s="181"/>
      <c r="CO38" s="633" t="e">
        <f t="shared" si="3"/>
        <v>#REF!</v>
      </c>
      <c r="CP38" s="633"/>
      <c r="CQ38" s="634" t="e">
        <f>IF(#REF!="","",#REF!)</f>
        <v>#REF!</v>
      </c>
      <c r="CR38" s="634"/>
      <c r="CS38" s="634"/>
      <c r="CT38" s="634"/>
      <c r="CU38" s="634"/>
      <c r="CV38" s="634"/>
      <c r="CW38" s="634"/>
      <c r="CX38" s="634"/>
      <c r="CY38" s="634"/>
      <c r="CZ38" s="634"/>
      <c r="DA38" s="634"/>
      <c r="DB38" s="634"/>
      <c r="DC38" s="634"/>
      <c r="DD38" s="634"/>
      <c r="DE38" s="634"/>
      <c r="DG38" s="635" t="e">
        <f>IF(#REF!="","",#REF!)</f>
        <v>#REF!</v>
      </c>
      <c r="DH38" s="635"/>
      <c r="DI38" s="208"/>
    </row>
    <row r="39" spans="1:113" ht="32.25" customHeight="1" x14ac:dyDescent="0.25">
      <c r="A39" s="181"/>
      <c r="B39" s="205"/>
      <c r="C39" s="633" t="e">
        <f t="shared" si="5"/>
        <v>#REF!</v>
      </c>
      <c r="D39" s="633"/>
      <c r="E39" s="634" t="e">
        <f>IF(#REF!="","",#REF!)</f>
        <v>#REF!</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e">
        <f t="shared" si="2"/>
        <v>#REF!</v>
      </c>
      <c r="BX39" s="633"/>
      <c r="BY39" s="634" t="e">
        <f>IF(#REF!="","",#REF!)</f>
        <v>#REF!</v>
      </c>
      <c r="BZ39" s="634"/>
      <c r="CA39" s="634"/>
      <c r="CB39" s="634"/>
      <c r="CC39" s="634"/>
      <c r="CD39" s="634"/>
      <c r="CE39" s="634"/>
      <c r="CF39" s="634"/>
      <c r="CG39" s="634"/>
      <c r="CH39" s="634"/>
      <c r="CI39" s="634"/>
      <c r="CJ39" s="634"/>
      <c r="CK39" s="634"/>
      <c r="CL39" s="634"/>
      <c r="CM39" s="634"/>
      <c r="CN39" s="181"/>
      <c r="CO39" s="633" t="e">
        <f t="shared" si="3"/>
        <v>#REF!</v>
      </c>
      <c r="CP39" s="633"/>
      <c r="CQ39" s="634" t="e">
        <f>IF(#REF!="","",#REF!)</f>
        <v>#REF!</v>
      </c>
      <c r="CR39" s="634"/>
      <c r="CS39" s="634"/>
      <c r="CT39" s="634"/>
      <c r="CU39" s="634"/>
      <c r="CV39" s="634"/>
      <c r="CW39" s="634"/>
      <c r="CX39" s="634"/>
      <c r="CY39" s="634"/>
      <c r="CZ39" s="634"/>
      <c r="DA39" s="634"/>
      <c r="DB39" s="634"/>
      <c r="DC39" s="634"/>
      <c r="DD39" s="634"/>
      <c r="DE39" s="634"/>
      <c r="DG39" s="635" t="e">
        <f>IF(#REF!="","",#REF!)</f>
        <v>#REF!</v>
      </c>
      <c r="DH39" s="635"/>
      <c r="DI39" s="208"/>
    </row>
    <row r="40" spans="1:113" ht="32.25" customHeight="1" x14ac:dyDescent="0.25">
      <c r="A40" s="181"/>
      <c r="B40" s="205"/>
      <c r="C40" s="633" t="e">
        <f t="shared" si="5"/>
        <v>#REF!</v>
      </c>
      <c r="D40" s="633"/>
      <c r="E40" s="634" t="e">
        <f>IF(#REF!="","",#REF!)</f>
        <v>#REF!</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e">
        <f t="shared" si="2"/>
        <v>#REF!</v>
      </c>
      <c r="BX40" s="633"/>
      <c r="BY40" s="634" t="e">
        <f>IF(#REF!="","",#REF!)</f>
        <v>#REF!</v>
      </c>
      <c r="BZ40" s="634"/>
      <c r="CA40" s="634"/>
      <c r="CB40" s="634"/>
      <c r="CC40" s="634"/>
      <c r="CD40" s="634"/>
      <c r="CE40" s="634"/>
      <c r="CF40" s="634"/>
      <c r="CG40" s="634"/>
      <c r="CH40" s="634"/>
      <c r="CI40" s="634"/>
      <c r="CJ40" s="634"/>
      <c r="CK40" s="634"/>
      <c r="CL40" s="634"/>
      <c r="CM40" s="634"/>
      <c r="CN40" s="181"/>
      <c r="CO40" s="633" t="e">
        <f t="shared" si="3"/>
        <v>#REF!</v>
      </c>
      <c r="CP40" s="633"/>
      <c r="CQ40" s="634" t="e">
        <f>IF(#REF!="","",#REF!)</f>
        <v>#REF!</v>
      </c>
      <c r="CR40" s="634"/>
      <c r="CS40" s="634"/>
      <c r="CT40" s="634"/>
      <c r="CU40" s="634"/>
      <c r="CV40" s="634"/>
      <c r="CW40" s="634"/>
      <c r="CX40" s="634"/>
      <c r="CY40" s="634"/>
      <c r="CZ40" s="634"/>
      <c r="DA40" s="634"/>
      <c r="DB40" s="634"/>
      <c r="DC40" s="634"/>
      <c r="DD40" s="634"/>
      <c r="DE40" s="634"/>
      <c r="DG40" s="635" t="e">
        <f>IF(#REF!="","",#REF!)</f>
        <v>#REF!</v>
      </c>
      <c r="DH40" s="635"/>
      <c r="DI40" s="208"/>
    </row>
    <row r="41" spans="1:113" ht="32.25" customHeight="1" x14ac:dyDescent="0.25">
      <c r="A41" s="181"/>
      <c r="B41" s="205"/>
      <c r="C41" s="633" t="e">
        <f t="shared" si="5"/>
        <v>#REF!</v>
      </c>
      <c r="D41" s="633"/>
      <c r="E41" s="634" t="e">
        <f>IF(#REF!="","",#REF!)</f>
        <v>#REF!</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e">
        <f t="shared" si="2"/>
        <v>#REF!</v>
      </c>
      <c r="BX41" s="633"/>
      <c r="BY41" s="634" t="e">
        <f>IF(#REF!="","",#REF!)</f>
        <v>#REF!</v>
      </c>
      <c r="BZ41" s="634"/>
      <c r="CA41" s="634"/>
      <c r="CB41" s="634"/>
      <c r="CC41" s="634"/>
      <c r="CD41" s="634"/>
      <c r="CE41" s="634"/>
      <c r="CF41" s="634"/>
      <c r="CG41" s="634"/>
      <c r="CH41" s="634"/>
      <c r="CI41" s="634"/>
      <c r="CJ41" s="634"/>
      <c r="CK41" s="634"/>
      <c r="CL41" s="634"/>
      <c r="CM41" s="634"/>
      <c r="CN41" s="181"/>
      <c r="CO41" s="633" t="e">
        <f t="shared" si="3"/>
        <v>#REF!</v>
      </c>
      <c r="CP41" s="633"/>
      <c r="CQ41" s="634" t="e">
        <f>IF(#REF!="","",#REF!)</f>
        <v>#REF!</v>
      </c>
      <c r="CR41" s="634"/>
      <c r="CS41" s="634"/>
      <c r="CT41" s="634"/>
      <c r="CU41" s="634"/>
      <c r="CV41" s="634"/>
      <c r="CW41" s="634"/>
      <c r="CX41" s="634"/>
      <c r="CY41" s="634"/>
      <c r="CZ41" s="634"/>
      <c r="DA41" s="634"/>
      <c r="DB41" s="634"/>
      <c r="DC41" s="634"/>
      <c r="DD41" s="634"/>
      <c r="DE41" s="634"/>
      <c r="DG41" s="635" t="e">
        <f>IF(#REF!="","",#REF!)</f>
        <v>#REF!</v>
      </c>
      <c r="DH41" s="635"/>
      <c r="DI41" s="208"/>
    </row>
    <row r="42" spans="1:113" ht="32.25" customHeight="1" x14ac:dyDescent="0.25">
      <c r="B42" s="205"/>
      <c r="C42" s="633" t="e">
        <f t="shared" si="5"/>
        <v>#REF!</v>
      </c>
      <c r="D42" s="633"/>
      <c r="E42" s="634" t="e">
        <f>IF(#REF!="","",#REF!)</f>
        <v>#REF!</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e">
        <f t="shared" si="2"/>
        <v>#REF!</v>
      </c>
      <c r="BX42" s="633"/>
      <c r="BY42" s="634" t="e">
        <f>IF(#REF!="","",#REF!)</f>
        <v>#REF!</v>
      </c>
      <c r="BZ42" s="634"/>
      <c r="CA42" s="634"/>
      <c r="CB42" s="634"/>
      <c r="CC42" s="634"/>
      <c r="CD42" s="634"/>
      <c r="CE42" s="634"/>
      <c r="CF42" s="634"/>
      <c r="CG42" s="634"/>
      <c r="CH42" s="634"/>
      <c r="CI42" s="634"/>
      <c r="CJ42" s="634"/>
      <c r="CK42" s="634"/>
      <c r="CL42" s="634"/>
      <c r="CM42" s="634"/>
      <c r="CN42" s="181"/>
      <c r="CO42" s="633" t="e">
        <f t="shared" si="3"/>
        <v>#REF!</v>
      </c>
      <c r="CP42" s="633"/>
      <c r="CQ42" s="634" t="e">
        <f>IF(#REF!="","",#REF!)</f>
        <v>#REF!</v>
      </c>
      <c r="CR42" s="634"/>
      <c r="CS42" s="634"/>
      <c r="CT42" s="634"/>
      <c r="CU42" s="634"/>
      <c r="CV42" s="634"/>
      <c r="CW42" s="634"/>
      <c r="CX42" s="634"/>
      <c r="CY42" s="634"/>
      <c r="CZ42" s="634"/>
      <c r="DA42" s="634"/>
      <c r="DB42" s="634"/>
      <c r="DC42" s="634"/>
      <c r="DD42" s="634"/>
      <c r="DE42" s="634"/>
      <c r="DG42" s="635" t="e">
        <f>IF(#REF!="","",#REF!)</f>
        <v>#REF!</v>
      </c>
      <c r="DH42" s="635"/>
      <c r="DI42" s="208"/>
    </row>
    <row r="43" spans="1:113" ht="32.25" customHeight="1" x14ac:dyDescent="0.25">
      <c r="B43" s="205"/>
      <c r="C43" s="633" t="e">
        <f t="shared" si="5"/>
        <v>#REF!</v>
      </c>
      <c r="D43" s="633"/>
      <c r="E43" s="634" t="e">
        <f>IF(#REF!="","",#REF!)</f>
        <v>#REF!</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e">
        <f t="shared" si="2"/>
        <v>#REF!</v>
      </c>
      <c r="BX43" s="633"/>
      <c r="BY43" s="634" t="e">
        <f>IF(#REF!="","",#REF!)</f>
        <v>#REF!</v>
      </c>
      <c r="BZ43" s="634"/>
      <c r="CA43" s="634"/>
      <c r="CB43" s="634"/>
      <c r="CC43" s="634"/>
      <c r="CD43" s="634"/>
      <c r="CE43" s="634"/>
      <c r="CF43" s="634"/>
      <c r="CG43" s="634"/>
      <c r="CH43" s="634"/>
      <c r="CI43" s="634"/>
      <c r="CJ43" s="634"/>
      <c r="CK43" s="634"/>
      <c r="CL43" s="634"/>
      <c r="CM43" s="634"/>
      <c r="CN43" s="181"/>
      <c r="CO43" s="633" t="e">
        <f t="shared" si="3"/>
        <v>#REF!</v>
      </c>
      <c r="CP43" s="633"/>
      <c r="CQ43" s="634" t="e">
        <f>IF(#REF!="","",#REF!)</f>
        <v>#REF!</v>
      </c>
      <c r="CR43" s="634"/>
      <c r="CS43" s="634"/>
      <c r="CT43" s="634"/>
      <c r="CU43" s="634"/>
      <c r="CV43" s="634"/>
      <c r="CW43" s="634"/>
      <c r="CX43" s="634"/>
      <c r="CY43" s="634"/>
      <c r="CZ43" s="634"/>
      <c r="DA43" s="634"/>
      <c r="DB43" s="634"/>
      <c r="DC43" s="634"/>
      <c r="DD43" s="634"/>
      <c r="DE43" s="634"/>
      <c r="DG43" s="635" t="e">
        <f>IF(#REF!="","",#REF!)</f>
        <v>#REF!</v>
      </c>
      <c r="DH43" s="635"/>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5"/>
    <row r="55" spans="5:113" x14ac:dyDescent="0.25"/>
    <row r="56" spans="5:113" x14ac:dyDescent="0.25"/>
  </sheetData>
  <sheetProtection algorithmName="SHA-512" hashValue="yyHdDWZ7VoSn6bUkDEDvlei3T13JVsDlsX/Rn7XJjbHycbV7bXM2aIOkd5kYgJIlqFzcx7P+5YH82qbaVYqL+w==" saltValue="DsRvK3+M6LoZbO3JMNBz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5"/>
  <cols>
    <col min="1" max="1" width="1.59765625" style="214" customWidth="1"/>
    <col min="2" max="2" width="2.3984375" style="214" customWidth="1"/>
    <col min="3" max="16" width="2.59765625" style="214" customWidth="1"/>
    <col min="17" max="17" width="2.3984375" style="214" customWidth="1"/>
    <col min="18" max="95" width="1.59765625" style="214" customWidth="1"/>
    <col min="96" max="133" width="1.59765625" style="226" customWidth="1"/>
    <col min="134" max="143" width="1.59765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5">
      <c r="B5" s="645" t="s">
        <v>231</v>
      </c>
      <c r="C5" s="646"/>
      <c r="D5" s="646"/>
      <c r="E5" s="646"/>
      <c r="F5" s="646"/>
      <c r="G5" s="646"/>
      <c r="H5" s="646"/>
      <c r="I5" s="646"/>
      <c r="J5" s="646"/>
      <c r="K5" s="646"/>
      <c r="L5" s="646"/>
      <c r="M5" s="646"/>
      <c r="N5" s="646"/>
      <c r="O5" s="646"/>
      <c r="P5" s="646"/>
      <c r="Q5" s="647"/>
      <c r="R5" s="648">
        <v>1103630</v>
      </c>
      <c r="S5" s="649"/>
      <c r="T5" s="649"/>
      <c r="U5" s="649"/>
      <c r="V5" s="649"/>
      <c r="W5" s="649"/>
      <c r="X5" s="649"/>
      <c r="Y5" s="650"/>
      <c r="Z5" s="651">
        <v>11</v>
      </c>
      <c r="AA5" s="651"/>
      <c r="AB5" s="651"/>
      <c r="AC5" s="651"/>
      <c r="AD5" s="652">
        <v>1103630</v>
      </c>
      <c r="AE5" s="652"/>
      <c r="AF5" s="652"/>
      <c r="AG5" s="652"/>
      <c r="AH5" s="652"/>
      <c r="AI5" s="652"/>
      <c r="AJ5" s="652"/>
      <c r="AK5" s="652"/>
      <c r="AL5" s="653">
        <v>20.2</v>
      </c>
      <c r="AM5" s="654"/>
      <c r="AN5" s="654"/>
      <c r="AO5" s="655"/>
      <c r="AP5" s="645" t="s">
        <v>232</v>
      </c>
      <c r="AQ5" s="646"/>
      <c r="AR5" s="646"/>
      <c r="AS5" s="646"/>
      <c r="AT5" s="646"/>
      <c r="AU5" s="646"/>
      <c r="AV5" s="646"/>
      <c r="AW5" s="646"/>
      <c r="AX5" s="646"/>
      <c r="AY5" s="646"/>
      <c r="AZ5" s="646"/>
      <c r="BA5" s="646"/>
      <c r="BB5" s="646"/>
      <c r="BC5" s="646"/>
      <c r="BD5" s="646"/>
      <c r="BE5" s="646"/>
      <c r="BF5" s="647"/>
      <c r="BG5" s="659">
        <v>1103302</v>
      </c>
      <c r="BH5" s="660"/>
      <c r="BI5" s="660"/>
      <c r="BJ5" s="660"/>
      <c r="BK5" s="660"/>
      <c r="BL5" s="660"/>
      <c r="BM5" s="660"/>
      <c r="BN5" s="661"/>
      <c r="BO5" s="662">
        <v>100</v>
      </c>
      <c r="BP5" s="662"/>
      <c r="BQ5" s="662"/>
      <c r="BR5" s="662"/>
      <c r="BS5" s="663" t="s">
        <v>233</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225</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25">
      <c r="B6" s="656" t="s">
        <v>237</v>
      </c>
      <c r="C6" s="657"/>
      <c r="D6" s="657"/>
      <c r="E6" s="657"/>
      <c r="F6" s="657"/>
      <c r="G6" s="657"/>
      <c r="H6" s="657"/>
      <c r="I6" s="657"/>
      <c r="J6" s="657"/>
      <c r="K6" s="657"/>
      <c r="L6" s="657"/>
      <c r="M6" s="657"/>
      <c r="N6" s="657"/>
      <c r="O6" s="657"/>
      <c r="P6" s="657"/>
      <c r="Q6" s="658"/>
      <c r="R6" s="659">
        <v>175492</v>
      </c>
      <c r="S6" s="660"/>
      <c r="T6" s="660"/>
      <c r="U6" s="660"/>
      <c r="V6" s="660"/>
      <c r="W6" s="660"/>
      <c r="X6" s="660"/>
      <c r="Y6" s="661"/>
      <c r="Z6" s="662">
        <v>1.7</v>
      </c>
      <c r="AA6" s="662"/>
      <c r="AB6" s="662"/>
      <c r="AC6" s="662"/>
      <c r="AD6" s="663">
        <v>175492</v>
      </c>
      <c r="AE6" s="663"/>
      <c r="AF6" s="663"/>
      <c r="AG6" s="663"/>
      <c r="AH6" s="663"/>
      <c r="AI6" s="663"/>
      <c r="AJ6" s="663"/>
      <c r="AK6" s="663"/>
      <c r="AL6" s="664">
        <v>3.2</v>
      </c>
      <c r="AM6" s="665"/>
      <c r="AN6" s="665"/>
      <c r="AO6" s="666"/>
      <c r="AP6" s="656" t="s">
        <v>238</v>
      </c>
      <c r="AQ6" s="657"/>
      <c r="AR6" s="657"/>
      <c r="AS6" s="657"/>
      <c r="AT6" s="657"/>
      <c r="AU6" s="657"/>
      <c r="AV6" s="657"/>
      <c r="AW6" s="657"/>
      <c r="AX6" s="657"/>
      <c r="AY6" s="657"/>
      <c r="AZ6" s="657"/>
      <c r="BA6" s="657"/>
      <c r="BB6" s="657"/>
      <c r="BC6" s="657"/>
      <c r="BD6" s="657"/>
      <c r="BE6" s="657"/>
      <c r="BF6" s="658"/>
      <c r="BG6" s="659">
        <v>1103302</v>
      </c>
      <c r="BH6" s="660"/>
      <c r="BI6" s="660"/>
      <c r="BJ6" s="660"/>
      <c r="BK6" s="660"/>
      <c r="BL6" s="660"/>
      <c r="BM6" s="660"/>
      <c r="BN6" s="661"/>
      <c r="BO6" s="662">
        <v>100</v>
      </c>
      <c r="BP6" s="662"/>
      <c r="BQ6" s="662"/>
      <c r="BR6" s="662"/>
      <c r="BS6" s="663" t="s">
        <v>186</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79072</v>
      </c>
      <c r="CS6" s="660"/>
      <c r="CT6" s="660"/>
      <c r="CU6" s="660"/>
      <c r="CV6" s="660"/>
      <c r="CW6" s="660"/>
      <c r="CX6" s="660"/>
      <c r="CY6" s="661"/>
      <c r="CZ6" s="653">
        <v>0.8</v>
      </c>
      <c r="DA6" s="654"/>
      <c r="DB6" s="654"/>
      <c r="DC6" s="670"/>
      <c r="DD6" s="668" t="s">
        <v>186</v>
      </c>
      <c r="DE6" s="660"/>
      <c r="DF6" s="660"/>
      <c r="DG6" s="660"/>
      <c r="DH6" s="660"/>
      <c r="DI6" s="660"/>
      <c r="DJ6" s="660"/>
      <c r="DK6" s="660"/>
      <c r="DL6" s="660"/>
      <c r="DM6" s="660"/>
      <c r="DN6" s="660"/>
      <c r="DO6" s="660"/>
      <c r="DP6" s="661"/>
      <c r="DQ6" s="668">
        <v>79070</v>
      </c>
      <c r="DR6" s="660"/>
      <c r="DS6" s="660"/>
      <c r="DT6" s="660"/>
      <c r="DU6" s="660"/>
      <c r="DV6" s="660"/>
      <c r="DW6" s="660"/>
      <c r="DX6" s="660"/>
      <c r="DY6" s="660"/>
      <c r="DZ6" s="660"/>
      <c r="EA6" s="660"/>
      <c r="EB6" s="660"/>
      <c r="EC6" s="669"/>
    </row>
    <row r="7" spans="2:143" ht="11.25" customHeight="1" x14ac:dyDescent="0.25">
      <c r="B7" s="656" t="s">
        <v>240</v>
      </c>
      <c r="C7" s="657"/>
      <c r="D7" s="657"/>
      <c r="E7" s="657"/>
      <c r="F7" s="657"/>
      <c r="G7" s="657"/>
      <c r="H7" s="657"/>
      <c r="I7" s="657"/>
      <c r="J7" s="657"/>
      <c r="K7" s="657"/>
      <c r="L7" s="657"/>
      <c r="M7" s="657"/>
      <c r="N7" s="657"/>
      <c r="O7" s="657"/>
      <c r="P7" s="657"/>
      <c r="Q7" s="658"/>
      <c r="R7" s="659">
        <v>346</v>
      </c>
      <c r="S7" s="660"/>
      <c r="T7" s="660"/>
      <c r="U7" s="660"/>
      <c r="V7" s="660"/>
      <c r="W7" s="660"/>
      <c r="X7" s="660"/>
      <c r="Y7" s="661"/>
      <c r="Z7" s="662">
        <v>0</v>
      </c>
      <c r="AA7" s="662"/>
      <c r="AB7" s="662"/>
      <c r="AC7" s="662"/>
      <c r="AD7" s="663">
        <v>346</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420482</v>
      </c>
      <c r="BH7" s="660"/>
      <c r="BI7" s="660"/>
      <c r="BJ7" s="660"/>
      <c r="BK7" s="660"/>
      <c r="BL7" s="660"/>
      <c r="BM7" s="660"/>
      <c r="BN7" s="661"/>
      <c r="BO7" s="662">
        <v>38.1</v>
      </c>
      <c r="BP7" s="662"/>
      <c r="BQ7" s="662"/>
      <c r="BR7" s="662"/>
      <c r="BS7" s="663" t="s">
        <v>186</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1601207</v>
      </c>
      <c r="CS7" s="660"/>
      <c r="CT7" s="660"/>
      <c r="CU7" s="660"/>
      <c r="CV7" s="660"/>
      <c r="CW7" s="660"/>
      <c r="CX7" s="660"/>
      <c r="CY7" s="661"/>
      <c r="CZ7" s="662">
        <v>16.3</v>
      </c>
      <c r="DA7" s="662"/>
      <c r="DB7" s="662"/>
      <c r="DC7" s="662"/>
      <c r="DD7" s="668">
        <v>341588</v>
      </c>
      <c r="DE7" s="660"/>
      <c r="DF7" s="660"/>
      <c r="DG7" s="660"/>
      <c r="DH7" s="660"/>
      <c r="DI7" s="660"/>
      <c r="DJ7" s="660"/>
      <c r="DK7" s="660"/>
      <c r="DL7" s="660"/>
      <c r="DM7" s="660"/>
      <c r="DN7" s="660"/>
      <c r="DO7" s="660"/>
      <c r="DP7" s="661"/>
      <c r="DQ7" s="668">
        <v>1236624</v>
      </c>
      <c r="DR7" s="660"/>
      <c r="DS7" s="660"/>
      <c r="DT7" s="660"/>
      <c r="DU7" s="660"/>
      <c r="DV7" s="660"/>
      <c r="DW7" s="660"/>
      <c r="DX7" s="660"/>
      <c r="DY7" s="660"/>
      <c r="DZ7" s="660"/>
      <c r="EA7" s="660"/>
      <c r="EB7" s="660"/>
      <c r="EC7" s="669"/>
    </row>
    <row r="8" spans="2:143" ht="11.25" customHeight="1" x14ac:dyDescent="0.25">
      <c r="B8" s="656" t="s">
        <v>243</v>
      </c>
      <c r="C8" s="657"/>
      <c r="D8" s="657"/>
      <c r="E8" s="657"/>
      <c r="F8" s="657"/>
      <c r="G8" s="657"/>
      <c r="H8" s="657"/>
      <c r="I8" s="657"/>
      <c r="J8" s="657"/>
      <c r="K8" s="657"/>
      <c r="L8" s="657"/>
      <c r="M8" s="657"/>
      <c r="N8" s="657"/>
      <c r="O8" s="657"/>
      <c r="P8" s="657"/>
      <c r="Q8" s="658"/>
      <c r="R8" s="659">
        <v>2531</v>
      </c>
      <c r="S8" s="660"/>
      <c r="T8" s="660"/>
      <c r="U8" s="660"/>
      <c r="V8" s="660"/>
      <c r="W8" s="660"/>
      <c r="X8" s="660"/>
      <c r="Y8" s="661"/>
      <c r="Z8" s="662">
        <v>0</v>
      </c>
      <c r="AA8" s="662"/>
      <c r="AB8" s="662"/>
      <c r="AC8" s="662"/>
      <c r="AD8" s="663">
        <v>2531</v>
      </c>
      <c r="AE8" s="663"/>
      <c r="AF8" s="663"/>
      <c r="AG8" s="663"/>
      <c r="AH8" s="663"/>
      <c r="AI8" s="663"/>
      <c r="AJ8" s="663"/>
      <c r="AK8" s="663"/>
      <c r="AL8" s="664">
        <v>0</v>
      </c>
      <c r="AM8" s="665"/>
      <c r="AN8" s="665"/>
      <c r="AO8" s="666"/>
      <c r="AP8" s="656" t="s">
        <v>244</v>
      </c>
      <c r="AQ8" s="657"/>
      <c r="AR8" s="657"/>
      <c r="AS8" s="657"/>
      <c r="AT8" s="657"/>
      <c r="AU8" s="657"/>
      <c r="AV8" s="657"/>
      <c r="AW8" s="657"/>
      <c r="AX8" s="657"/>
      <c r="AY8" s="657"/>
      <c r="AZ8" s="657"/>
      <c r="BA8" s="657"/>
      <c r="BB8" s="657"/>
      <c r="BC8" s="657"/>
      <c r="BD8" s="657"/>
      <c r="BE8" s="657"/>
      <c r="BF8" s="658"/>
      <c r="BG8" s="659">
        <v>13269</v>
      </c>
      <c r="BH8" s="660"/>
      <c r="BI8" s="660"/>
      <c r="BJ8" s="660"/>
      <c r="BK8" s="660"/>
      <c r="BL8" s="660"/>
      <c r="BM8" s="660"/>
      <c r="BN8" s="661"/>
      <c r="BO8" s="662">
        <v>1.2</v>
      </c>
      <c r="BP8" s="662"/>
      <c r="BQ8" s="662"/>
      <c r="BR8" s="662"/>
      <c r="BS8" s="663" t="s">
        <v>186</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1772415</v>
      </c>
      <c r="CS8" s="660"/>
      <c r="CT8" s="660"/>
      <c r="CU8" s="660"/>
      <c r="CV8" s="660"/>
      <c r="CW8" s="660"/>
      <c r="CX8" s="660"/>
      <c r="CY8" s="661"/>
      <c r="CZ8" s="662">
        <v>18.100000000000001</v>
      </c>
      <c r="DA8" s="662"/>
      <c r="DB8" s="662"/>
      <c r="DC8" s="662"/>
      <c r="DD8" s="668" t="s">
        <v>186</v>
      </c>
      <c r="DE8" s="660"/>
      <c r="DF8" s="660"/>
      <c r="DG8" s="660"/>
      <c r="DH8" s="660"/>
      <c r="DI8" s="660"/>
      <c r="DJ8" s="660"/>
      <c r="DK8" s="660"/>
      <c r="DL8" s="660"/>
      <c r="DM8" s="660"/>
      <c r="DN8" s="660"/>
      <c r="DO8" s="660"/>
      <c r="DP8" s="661"/>
      <c r="DQ8" s="668">
        <v>1032478</v>
      </c>
      <c r="DR8" s="660"/>
      <c r="DS8" s="660"/>
      <c r="DT8" s="660"/>
      <c r="DU8" s="660"/>
      <c r="DV8" s="660"/>
      <c r="DW8" s="660"/>
      <c r="DX8" s="660"/>
      <c r="DY8" s="660"/>
      <c r="DZ8" s="660"/>
      <c r="EA8" s="660"/>
      <c r="EB8" s="660"/>
      <c r="EC8" s="669"/>
    </row>
    <row r="9" spans="2:143" ht="11.25" customHeight="1" x14ac:dyDescent="0.25">
      <c r="B9" s="656" t="s">
        <v>246</v>
      </c>
      <c r="C9" s="657"/>
      <c r="D9" s="657"/>
      <c r="E9" s="657"/>
      <c r="F9" s="657"/>
      <c r="G9" s="657"/>
      <c r="H9" s="657"/>
      <c r="I9" s="657"/>
      <c r="J9" s="657"/>
      <c r="K9" s="657"/>
      <c r="L9" s="657"/>
      <c r="M9" s="657"/>
      <c r="N9" s="657"/>
      <c r="O9" s="657"/>
      <c r="P9" s="657"/>
      <c r="Q9" s="658"/>
      <c r="R9" s="659">
        <v>2041</v>
      </c>
      <c r="S9" s="660"/>
      <c r="T9" s="660"/>
      <c r="U9" s="660"/>
      <c r="V9" s="660"/>
      <c r="W9" s="660"/>
      <c r="X9" s="660"/>
      <c r="Y9" s="661"/>
      <c r="Z9" s="662">
        <v>0</v>
      </c>
      <c r="AA9" s="662"/>
      <c r="AB9" s="662"/>
      <c r="AC9" s="662"/>
      <c r="AD9" s="663">
        <v>2041</v>
      </c>
      <c r="AE9" s="663"/>
      <c r="AF9" s="663"/>
      <c r="AG9" s="663"/>
      <c r="AH9" s="663"/>
      <c r="AI9" s="663"/>
      <c r="AJ9" s="663"/>
      <c r="AK9" s="663"/>
      <c r="AL9" s="664">
        <v>0</v>
      </c>
      <c r="AM9" s="665"/>
      <c r="AN9" s="665"/>
      <c r="AO9" s="666"/>
      <c r="AP9" s="656" t="s">
        <v>247</v>
      </c>
      <c r="AQ9" s="657"/>
      <c r="AR9" s="657"/>
      <c r="AS9" s="657"/>
      <c r="AT9" s="657"/>
      <c r="AU9" s="657"/>
      <c r="AV9" s="657"/>
      <c r="AW9" s="657"/>
      <c r="AX9" s="657"/>
      <c r="AY9" s="657"/>
      <c r="AZ9" s="657"/>
      <c r="BA9" s="657"/>
      <c r="BB9" s="657"/>
      <c r="BC9" s="657"/>
      <c r="BD9" s="657"/>
      <c r="BE9" s="657"/>
      <c r="BF9" s="658"/>
      <c r="BG9" s="659">
        <v>356739</v>
      </c>
      <c r="BH9" s="660"/>
      <c r="BI9" s="660"/>
      <c r="BJ9" s="660"/>
      <c r="BK9" s="660"/>
      <c r="BL9" s="660"/>
      <c r="BM9" s="660"/>
      <c r="BN9" s="661"/>
      <c r="BO9" s="662">
        <v>32.299999999999997</v>
      </c>
      <c r="BP9" s="662"/>
      <c r="BQ9" s="662"/>
      <c r="BR9" s="662"/>
      <c r="BS9" s="663" t="s">
        <v>186</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1009656</v>
      </c>
      <c r="CS9" s="660"/>
      <c r="CT9" s="660"/>
      <c r="CU9" s="660"/>
      <c r="CV9" s="660"/>
      <c r="CW9" s="660"/>
      <c r="CX9" s="660"/>
      <c r="CY9" s="661"/>
      <c r="CZ9" s="662">
        <v>10.3</v>
      </c>
      <c r="DA9" s="662"/>
      <c r="DB9" s="662"/>
      <c r="DC9" s="662"/>
      <c r="DD9" s="668">
        <v>1497</v>
      </c>
      <c r="DE9" s="660"/>
      <c r="DF9" s="660"/>
      <c r="DG9" s="660"/>
      <c r="DH9" s="660"/>
      <c r="DI9" s="660"/>
      <c r="DJ9" s="660"/>
      <c r="DK9" s="660"/>
      <c r="DL9" s="660"/>
      <c r="DM9" s="660"/>
      <c r="DN9" s="660"/>
      <c r="DO9" s="660"/>
      <c r="DP9" s="661"/>
      <c r="DQ9" s="668">
        <v>940705</v>
      </c>
      <c r="DR9" s="660"/>
      <c r="DS9" s="660"/>
      <c r="DT9" s="660"/>
      <c r="DU9" s="660"/>
      <c r="DV9" s="660"/>
      <c r="DW9" s="660"/>
      <c r="DX9" s="660"/>
      <c r="DY9" s="660"/>
      <c r="DZ9" s="660"/>
      <c r="EA9" s="660"/>
      <c r="EB9" s="660"/>
      <c r="EC9" s="669"/>
    </row>
    <row r="10" spans="2:143" ht="11.25" customHeight="1" x14ac:dyDescent="0.25">
      <c r="B10" s="656" t="s">
        <v>249</v>
      </c>
      <c r="C10" s="657"/>
      <c r="D10" s="657"/>
      <c r="E10" s="657"/>
      <c r="F10" s="657"/>
      <c r="G10" s="657"/>
      <c r="H10" s="657"/>
      <c r="I10" s="657"/>
      <c r="J10" s="657"/>
      <c r="K10" s="657"/>
      <c r="L10" s="657"/>
      <c r="M10" s="657"/>
      <c r="N10" s="657"/>
      <c r="O10" s="657"/>
      <c r="P10" s="657"/>
      <c r="Q10" s="658"/>
      <c r="R10" s="659" t="s">
        <v>250</v>
      </c>
      <c r="S10" s="660"/>
      <c r="T10" s="660"/>
      <c r="U10" s="660"/>
      <c r="V10" s="660"/>
      <c r="W10" s="660"/>
      <c r="X10" s="660"/>
      <c r="Y10" s="661"/>
      <c r="Z10" s="662" t="s">
        <v>250</v>
      </c>
      <c r="AA10" s="662"/>
      <c r="AB10" s="662"/>
      <c r="AC10" s="662"/>
      <c r="AD10" s="663" t="s">
        <v>233</v>
      </c>
      <c r="AE10" s="663"/>
      <c r="AF10" s="663"/>
      <c r="AG10" s="663"/>
      <c r="AH10" s="663"/>
      <c r="AI10" s="663"/>
      <c r="AJ10" s="663"/>
      <c r="AK10" s="663"/>
      <c r="AL10" s="664" t="s">
        <v>250</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21138</v>
      </c>
      <c r="BH10" s="660"/>
      <c r="BI10" s="660"/>
      <c r="BJ10" s="660"/>
      <c r="BK10" s="660"/>
      <c r="BL10" s="660"/>
      <c r="BM10" s="660"/>
      <c r="BN10" s="661"/>
      <c r="BO10" s="662">
        <v>1.9</v>
      </c>
      <c r="BP10" s="662"/>
      <c r="BQ10" s="662"/>
      <c r="BR10" s="662"/>
      <c r="BS10" s="663" t="s">
        <v>186</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t="s">
        <v>250</v>
      </c>
      <c r="CS10" s="660"/>
      <c r="CT10" s="660"/>
      <c r="CU10" s="660"/>
      <c r="CV10" s="660"/>
      <c r="CW10" s="660"/>
      <c r="CX10" s="660"/>
      <c r="CY10" s="661"/>
      <c r="CZ10" s="662" t="s">
        <v>186</v>
      </c>
      <c r="DA10" s="662"/>
      <c r="DB10" s="662"/>
      <c r="DC10" s="662"/>
      <c r="DD10" s="668" t="s">
        <v>186</v>
      </c>
      <c r="DE10" s="660"/>
      <c r="DF10" s="660"/>
      <c r="DG10" s="660"/>
      <c r="DH10" s="660"/>
      <c r="DI10" s="660"/>
      <c r="DJ10" s="660"/>
      <c r="DK10" s="660"/>
      <c r="DL10" s="660"/>
      <c r="DM10" s="660"/>
      <c r="DN10" s="660"/>
      <c r="DO10" s="660"/>
      <c r="DP10" s="661"/>
      <c r="DQ10" s="668" t="s">
        <v>250</v>
      </c>
      <c r="DR10" s="660"/>
      <c r="DS10" s="660"/>
      <c r="DT10" s="660"/>
      <c r="DU10" s="660"/>
      <c r="DV10" s="660"/>
      <c r="DW10" s="660"/>
      <c r="DX10" s="660"/>
      <c r="DY10" s="660"/>
      <c r="DZ10" s="660"/>
      <c r="EA10" s="660"/>
      <c r="EB10" s="660"/>
      <c r="EC10" s="669"/>
    </row>
    <row r="11" spans="2:143" ht="11.25" customHeight="1" x14ac:dyDescent="0.25">
      <c r="B11" s="656" t="s">
        <v>253</v>
      </c>
      <c r="C11" s="657"/>
      <c r="D11" s="657"/>
      <c r="E11" s="657"/>
      <c r="F11" s="657"/>
      <c r="G11" s="657"/>
      <c r="H11" s="657"/>
      <c r="I11" s="657"/>
      <c r="J11" s="657"/>
      <c r="K11" s="657"/>
      <c r="L11" s="657"/>
      <c r="M11" s="657"/>
      <c r="N11" s="657"/>
      <c r="O11" s="657"/>
      <c r="P11" s="657"/>
      <c r="Q11" s="658"/>
      <c r="R11" s="659">
        <v>207581</v>
      </c>
      <c r="S11" s="660"/>
      <c r="T11" s="660"/>
      <c r="U11" s="660"/>
      <c r="V11" s="660"/>
      <c r="W11" s="660"/>
      <c r="X11" s="660"/>
      <c r="Y11" s="661"/>
      <c r="Z11" s="664">
        <v>2.1</v>
      </c>
      <c r="AA11" s="665"/>
      <c r="AB11" s="665"/>
      <c r="AC11" s="671"/>
      <c r="AD11" s="668">
        <v>207581</v>
      </c>
      <c r="AE11" s="660"/>
      <c r="AF11" s="660"/>
      <c r="AG11" s="660"/>
      <c r="AH11" s="660"/>
      <c r="AI11" s="660"/>
      <c r="AJ11" s="660"/>
      <c r="AK11" s="661"/>
      <c r="AL11" s="664">
        <v>3.8</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29336</v>
      </c>
      <c r="BH11" s="660"/>
      <c r="BI11" s="660"/>
      <c r="BJ11" s="660"/>
      <c r="BK11" s="660"/>
      <c r="BL11" s="660"/>
      <c r="BM11" s="660"/>
      <c r="BN11" s="661"/>
      <c r="BO11" s="662">
        <v>2.7</v>
      </c>
      <c r="BP11" s="662"/>
      <c r="BQ11" s="662"/>
      <c r="BR11" s="662"/>
      <c r="BS11" s="663" t="s">
        <v>186</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1624201</v>
      </c>
      <c r="CS11" s="660"/>
      <c r="CT11" s="660"/>
      <c r="CU11" s="660"/>
      <c r="CV11" s="660"/>
      <c r="CW11" s="660"/>
      <c r="CX11" s="660"/>
      <c r="CY11" s="661"/>
      <c r="CZ11" s="662">
        <v>16.600000000000001</v>
      </c>
      <c r="DA11" s="662"/>
      <c r="DB11" s="662"/>
      <c r="DC11" s="662"/>
      <c r="DD11" s="668">
        <v>857291</v>
      </c>
      <c r="DE11" s="660"/>
      <c r="DF11" s="660"/>
      <c r="DG11" s="660"/>
      <c r="DH11" s="660"/>
      <c r="DI11" s="660"/>
      <c r="DJ11" s="660"/>
      <c r="DK11" s="660"/>
      <c r="DL11" s="660"/>
      <c r="DM11" s="660"/>
      <c r="DN11" s="660"/>
      <c r="DO11" s="660"/>
      <c r="DP11" s="661"/>
      <c r="DQ11" s="668">
        <v>439984</v>
      </c>
      <c r="DR11" s="660"/>
      <c r="DS11" s="660"/>
      <c r="DT11" s="660"/>
      <c r="DU11" s="660"/>
      <c r="DV11" s="660"/>
      <c r="DW11" s="660"/>
      <c r="DX11" s="660"/>
      <c r="DY11" s="660"/>
      <c r="DZ11" s="660"/>
      <c r="EA11" s="660"/>
      <c r="EB11" s="660"/>
      <c r="EC11" s="669"/>
    </row>
    <row r="12" spans="2:143" ht="11.25" customHeight="1" x14ac:dyDescent="0.25">
      <c r="B12" s="656" t="s">
        <v>256</v>
      </c>
      <c r="C12" s="657"/>
      <c r="D12" s="657"/>
      <c r="E12" s="657"/>
      <c r="F12" s="657"/>
      <c r="G12" s="657"/>
      <c r="H12" s="657"/>
      <c r="I12" s="657"/>
      <c r="J12" s="657"/>
      <c r="K12" s="657"/>
      <c r="L12" s="657"/>
      <c r="M12" s="657"/>
      <c r="N12" s="657"/>
      <c r="O12" s="657"/>
      <c r="P12" s="657"/>
      <c r="Q12" s="658"/>
      <c r="R12" s="659" t="s">
        <v>250</v>
      </c>
      <c r="S12" s="660"/>
      <c r="T12" s="660"/>
      <c r="U12" s="660"/>
      <c r="V12" s="660"/>
      <c r="W12" s="660"/>
      <c r="X12" s="660"/>
      <c r="Y12" s="661"/>
      <c r="Z12" s="662" t="s">
        <v>186</v>
      </c>
      <c r="AA12" s="662"/>
      <c r="AB12" s="662"/>
      <c r="AC12" s="662"/>
      <c r="AD12" s="663" t="s">
        <v>250</v>
      </c>
      <c r="AE12" s="663"/>
      <c r="AF12" s="663"/>
      <c r="AG12" s="663"/>
      <c r="AH12" s="663"/>
      <c r="AI12" s="663"/>
      <c r="AJ12" s="663"/>
      <c r="AK12" s="663"/>
      <c r="AL12" s="664" t="s">
        <v>250</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571836</v>
      </c>
      <c r="BH12" s="660"/>
      <c r="BI12" s="660"/>
      <c r="BJ12" s="660"/>
      <c r="BK12" s="660"/>
      <c r="BL12" s="660"/>
      <c r="BM12" s="660"/>
      <c r="BN12" s="661"/>
      <c r="BO12" s="662">
        <v>51.8</v>
      </c>
      <c r="BP12" s="662"/>
      <c r="BQ12" s="662"/>
      <c r="BR12" s="662"/>
      <c r="BS12" s="663" t="s">
        <v>233</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222760</v>
      </c>
      <c r="CS12" s="660"/>
      <c r="CT12" s="660"/>
      <c r="CU12" s="660"/>
      <c r="CV12" s="660"/>
      <c r="CW12" s="660"/>
      <c r="CX12" s="660"/>
      <c r="CY12" s="661"/>
      <c r="CZ12" s="662">
        <v>2.2999999999999998</v>
      </c>
      <c r="DA12" s="662"/>
      <c r="DB12" s="662"/>
      <c r="DC12" s="662"/>
      <c r="DD12" s="668">
        <v>7700</v>
      </c>
      <c r="DE12" s="660"/>
      <c r="DF12" s="660"/>
      <c r="DG12" s="660"/>
      <c r="DH12" s="660"/>
      <c r="DI12" s="660"/>
      <c r="DJ12" s="660"/>
      <c r="DK12" s="660"/>
      <c r="DL12" s="660"/>
      <c r="DM12" s="660"/>
      <c r="DN12" s="660"/>
      <c r="DO12" s="660"/>
      <c r="DP12" s="661"/>
      <c r="DQ12" s="668">
        <v>165323</v>
      </c>
      <c r="DR12" s="660"/>
      <c r="DS12" s="660"/>
      <c r="DT12" s="660"/>
      <c r="DU12" s="660"/>
      <c r="DV12" s="660"/>
      <c r="DW12" s="660"/>
      <c r="DX12" s="660"/>
      <c r="DY12" s="660"/>
      <c r="DZ12" s="660"/>
      <c r="EA12" s="660"/>
      <c r="EB12" s="660"/>
      <c r="EC12" s="669"/>
    </row>
    <row r="13" spans="2:143" ht="11.25" customHeight="1" x14ac:dyDescent="0.25">
      <c r="B13" s="656" t="s">
        <v>259</v>
      </c>
      <c r="C13" s="657"/>
      <c r="D13" s="657"/>
      <c r="E13" s="657"/>
      <c r="F13" s="657"/>
      <c r="G13" s="657"/>
      <c r="H13" s="657"/>
      <c r="I13" s="657"/>
      <c r="J13" s="657"/>
      <c r="K13" s="657"/>
      <c r="L13" s="657"/>
      <c r="M13" s="657"/>
      <c r="N13" s="657"/>
      <c r="O13" s="657"/>
      <c r="P13" s="657"/>
      <c r="Q13" s="658"/>
      <c r="R13" s="659" t="s">
        <v>186</v>
      </c>
      <c r="S13" s="660"/>
      <c r="T13" s="660"/>
      <c r="U13" s="660"/>
      <c r="V13" s="660"/>
      <c r="W13" s="660"/>
      <c r="X13" s="660"/>
      <c r="Y13" s="661"/>
      <c r="Z13" s="662" t="s">
        <v>176</v>
      </c>
      <c r="AA13" s="662"/>
      <c r="AB13" s="662"/>
      <c r="AC13" s="662"/>
      <c r="AD13" s="663" t="s">
        <v>186</v>
      </c>
      <c r="AE13" s="663"/>
      <c r="AF13" s="663"/>
      <c r="AG13" s="663"/>
      <c r="AH13" s="663"/>
      <c r="AI13" s="663"/>
      <c r="AJ13" s="663"/>
      <c r="AK13" s="663"/>
      <c r="AL13" s="664" t="s">
        <v>186</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566301</v>
      </c>
      <c r="BH13" s="660"/>
      <c r="BI13" s="660"/>
      <c r="BJ13" s="660"/>
      <c r="BK13" s="660"/>
      <c r="BL13" s="660"/>
      <c r="BM13" s="660"/>
      <c r="BN13" s="661"/>
      <c r="BO13" s="662">
        <v>51.3</v>
      </c>
      <c r="BP13" s="662"/>
      <c r="BQ13" s="662"/>
      <c r="BR13" s="662"/>
      <c r="BS13" s="663" t="s">
        <v>186</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888434</v>
      </c>
      <c r="CS13" s="660"/>
      <c r="CT13" s="660"/>
      <c r="CU13" s="660"/>
      <c r="CV13" s="660"/>
      <c r="CW13" s="660"/>
      <c r="CX13" s="660"/>
      <c r="CY13" s="661"/>
      <c r="CZ13" s="662">
        <v>9.1</v>
      </c>
      <c r="DA13" s="662"/>
      <c r="DB13" s="662"/>
      <c r="DC13" s="662"/>
      <c r="DD13" s="668">
        <v>286678</v>
      </c>
      <c r="DE13" s="660"/>
      <c r="DF13" s="660"/>
      <c r="DG13" s="660"/>
      <c r="DH13" s="660"/>
      <c r="DI13" s="660"/>
      <c r="DJ13" s="660"/>
      <c r="DK13" s="660"/>
      <c r="DL13" s="660"/>
      <c r="DM13" s="660"/>
      <c r="DN13" s="660"/>
      <c r="DO13" s="660"/>
      <c r="DP13" s="661"/>
      <c r="DQ13" s="668">
        <v>538024</v>
      </c>
      <c r="DR13" s="660"/>
      <c r="DS13" s="660"/>
      <c r="DT13" s="660"/>
      <c r="DU13" s="660"/>
      <c r="DV13" s="660"/>
      <c r="DW13" s="660"/>
      <c r="DX13" s="660"/>
      <c r="DY13" s="660"/>
      <c r="DZ13" s="660"/>
      <c r="EA13" s="660"/>
      <c r="EB13" s="660"/>
      <c r="EC13" s="669"/>
    </row>
    <row r="14" spans="2:143" ht="11.25" customHeight="1" x14ac:dyDescent="0.25">
      <c r="B14" s="656" t="s">
        <v>262</v>
      </c>
      <c r="C14" s="657"/>
      <c r="D14" s="657"/>
      <c r="E14" s="657"/>
      <c r="F14" s="657"/>
      <c r="G14" s="657"/>
      <c r="H14" s="657"/>
      <c r="I14" s="657"/>
      <c r="J14" s="657"/>
      <c r="K14" s="657"/>
      <c r="L14" s="657"/>
      <c r="M14" s="657"/>
      <c r="N14" s="657"/>
      <c r="O14" s="657"/>
      <c r="P14" s="657"/>
      <c r="Q14" s="658"/>
      <c r="R14" s="659" t="s">
        <v>186</v>
      </c>
      <c r="S14" s="660"/>
      <c r="T14" s="660"/>
      <c r="U14" s="660"/>
      <c r="V14" s="660"/>
      <c r="W14" s="660"/>
      <c r="X14" s="660"/>
      <c r="Y14" s="661"/>
      <c r="Z14" s="662" t="s">
        <v>250</v>
      </c>
      <c r="AA14" s="662"/>
      <c r="AB14" s="662"/>
      <c r="AC14" s="662"/>
      <c r="AD14" s="663" t="s">
        <v>186</v>
      </c>
      <c r="AE14" s="663"/>
      <c r="AF14" s="663"/>
      <c r="AG14" s="663"/>
      <c r="AH14" s="663"/>
      <c r="AI14" s="663"/>
      <c r="AJ14" s="663"/>
      <c r="AK14" s="663"/>
      <c r="AL14" s="664" t="s">
        <v>250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26662</v>
      </c>
      <c r="BH14" s="660"/>
      <c r="BI14" s="660"/>
      <c r="BJ14" s="660"/>
      <c r="BK14" s="660"/>
      <c r="BL14" s="660"/>
      <c r="BM14" s="660"/>
      <c r="BN14" s="661"/>
      <c r="BO14" s="662">
        <v>2.4</v>
      </c>
      <c r="BP14" s="662"/>
      <c r="BQ14" s="662"/>
      <c r="BR14" s="662"/>
      <c r="BS14" s="663" t="s">
        <v>250</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465822</v>
      </c>
      <c r="CS14" s="660"/>
      <c r="CT14" s="660"/>
      <c r="CU14" s="660"/>
      <c r="CV14" s="660"/>
      <c r="CW14" s="660"/>
      <c r="CX14" s="660"/>
      <c r="CY14" s="661"/>
      <c r="CZ14" s="662">
        <v>4.8</v>
      </c>
      <c r="DA14" s="662"/>
      <c r="DB14" s="662"/>
      <c r="DC14" s="662"/>
      <c r="DD14" s="668" t="s">
        <v>250</v>
      </c>
      <c r="DE14" s="660"/>
      <c r="DF14" s="660"/>
      <c r="DG14" s="660"/>
      <c r="DH14" s="660"/>
      <c r="DI14" s="660"/>
      <c r="DJ14" s="660"/>
      <c r="DK14" s="660"/>
      <c r="DL14" s="660"/>
      <c r="DM14" s="660"/>
      <c r="DN14" s="660"/>
      <c r="DO14" s="660"/>
      <c r="DP14" s="661"/>
      <c r="DQ14" s="668">
        <v>456115</v>
      </c>
      <c r="DR14" s="660"/>
      <c r="DS14" s="660"/>
      <c r="DT14" s="660"/>
      <c r="DU14" s="660"/>
      <c r="DV14" s="660"/>
      <c r="DW14" s="660"/>
      <c r="DX14" s="660"/>
      <c r="DY14" s="660"/>
      <c r="DZ14" s="660"/>
      <c r="EA14" s="660"/>
      <c r="EB14" s="660"/>
      <c r="EC14" s="669"/>
    </row>
    <row r="15" spans="2:143" ht="11.25" customHeight="1" x14ac:dyDescent="0.25">
      <c r="B15" s="656" t="s">
        <v>265</v>
      </c>
      <c r="C15" s="657"/>
      <c r="D15" s="657"/>
      <c r="E15" s="657"/>
      <c r="F15" s="657"/>
      <c r="G15" s="657"/>
      <c r="H15" s="657"/>
      <c r="I15" s="657"/>
      <c r="J15" s="657"/>
      <c r="K15" s="657"/>
      <c r="L15" s="657"/>
      <c r="M15" s="657"/>
      <c r="N15" s="657"/>
      <c r="O15" s="657"/>
      <c r="P15" s="657"/>
      <c r="Q15" s="658"/>
      <c r="R15" s="659" t="s">
        <v>250</v>
      </c>
      <c r="S15" s="660"/>
      <c r="T15" s="660"/>
      <c r="U15" s="660"/>
      <c r="V15" s="660"/>
      <c r="W15" s="660"/>
      <c r="X15" s="660"/>
      <c r="Y15" s="661"/>
      <c r="Z15" s="662" t="s">
        <v>250</v>
      </c>
      <c r="AA15" s="662"/>
      <c r="AB15" s="662"/>
      <c r="AC15" s="662"/>
      <c r="AD15" s="663" t="s">
        <v>186</v>
      </c>
      <c r="AE15" s="663"/>
      <c r="AF15" s="663"/>
      <c r="AG15" s="663"/>
      <c r="AH15" s="663"/>
      <c r="AI15" s="663"/>
      <c r="AJ15" s="663"/>
      <c r="AK15" s="663"/>
      <c r="AL15" s="664" t="s">
        <v>250</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84322</v>
      </c>
      <c r="BH15" s="660"/>
      <c r="BI15" s="660"/>
      <c r="BJ15" s="660"/>
      <c r="BK15" s="660"/>
      <c r="BL15" s="660"/>
      <c r="BM15" s="660"/>
      <c r="BN15" s="661"/>
      <c r="BO15" s="662">
        <v>7.6</v>
      </c>
      <c r="BP15" s="662"/>
      <c r="BQ15" s="662"/>
      <c r="BR15" s="662"/>
      <c r="BS15" s="663" t="s">
        <v>186</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853852</v>
      </c>
      <c r="CS15" s="660"/>
      <c r="CT15" s="660"/>
      <c r="CU15" s="660"/>
      <c r="CV15" s="660"/>
      <c r="CW15" s="660"/>
      <c r="CX15" s="660"/>
      <c r="CY15" s="661"/>
      <c r="CZ15" s="662">
        <v>8.6999999999999993</v>
      </c>
      <c r="DA15" s="662"/>
      <c r="DB15" s="662"/>
      <c r="DC15" s="662"/>
      <c r="DD15" s="668">
        <v>13959</v>
      </c>
      <c r="DE15" s="660"/>
      <c r="DF15" s="660"/>
      <c r="DG15" s="660"/>
      <c r="DH15" s="660"/>
      <c r="DI15" s="660"/>
      <c r="DJ15" s="660"/>
      <c r="DK15" s="660"/>
      <c r="DL15" s="660"/>
      <c r="DM15" s="660"/>
      <c r="DN15" s="660"/>
      <c r="DO15" s="660"/>
      <c r="DP15" s="661"/>
      <c r="DQ15" s="668">
        <v>749629</v>
      </c>
      <c r="DR15" s="660"/>
      <c r="DS15" s="660"/>
      <c r="DT15" s="660"/>
      <c r="DU15" s="660"/>
      <c r="DV15" s="660"/>
      <c r="DW15" s="660"/>
      <c r="DX15" s="660"/>
      <c r="DY15" s="660"/>
      <c r="DZ15" s="660"/>
      <c r="EA15" s="660"/>
      <c r="EB15" s="660"/>
      <c r="EC15" s="669"/>
    </row>
    <row r="16" spans="2:143" ht="11.25" customHeight="1" x14ac:dyDescent="0.25">
      <c r="B16" s="656" t="s">
        <v>268</v>
      </c>
      <c r="C16" s="657"/>
      <c r="D16" s="657"/>
      <c r="E16" s="657"/>
      <c r="F16" s="657"/>
      <c r="G16" s="657"/>
      <c r="H16" s="657"/>
      <c r="I16" s="657"/>
      <c r="J16" s="657"/>
      <c r="K16" s="657"/>
      <c r="L16" s="657"/>
      <c r="M16" s="657"/>
      <c r="N16" s="657"/>
      <c r="O16" s="657"/>
      <c r="P16" s="657"/>
      <c r="Q16" s="658"/>
      <c r="R16" s="659">
        <v>11613</v>
      </c>
      <c r="S16" s="660"/>
      <c r="T16" s="660"/>
      <c r="U16" s="660"/>
      <c r="V16" s="660"/>
      <c r="W16" s="660"/>
      <c r="X16" s="660"/>
      <c r="Y16" s="661"/>
      <c r="Z16" s="662">
        <v>0.1</v>
      </c>
      <c r="AA16" s="662"/>
      <c r="AB16" s="662"/>
      <c r="AC16" s="662"/>
      <c r="AD16" s="663">
        <v>11613</v>
      </c>
      <c r="AE16" s="663"/>
      <c r="AF16" s="663"/>
      <c r="AG16" s="663"/>
      <c r="AH16" s="663"/>
      <c r="AI16" s="663"/>
      <c r="AJ16" s="663"/>
      <c r="AK16" s="663"/>
      <c r="AL16" s="664">
        <v>0.2</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186</v>
      </c>
      <c r="BH16" s="660"/>
      <c r="BI16" s="660"/>
      <c r="BJ16" s="660"/>
      <c r="BK16" s="660"/>
      <c r="BL16" s="660"/>
      <c r="BM16" s="660"/>
      <c r="BN16" s="661"/>
      <c r="BO16" s="662" t="s">
        <v>250</v>
      </c>
      <c r="BP16" s="662"/>
      <c r="BQ16" s="662"/>
      <c r="BR16" s="662"/>
      <c r="BS16" s="663" t="s">
        <v>186</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188588</v>
      </c>
      <c r="CS16" s="660"/>
      <c r="CT16" s="660"/>
      <c r="CU16" s="660"/>
      <c r="CV16" s="660"/>
      <c r="CW16" s="660"/>
      <c r="CX16" s="660"/>
      <c r="CY16" s="661"/>
      <c r="CZ16" s="662">
        <v>1.9</v>
      </c>
      <c r="DA16" s="662"/>
      <c r="DB16" s="662"/>
      <c r="DC16" s="662"/>
      <c r="DD16" s="668" t="s">
        <v>186</v>
      </c>
      <c r="DE16" s="660"/>
      <c r="DF16" s="660"/>
      <c r="DG16" s="660"/>
      <c r="DH16" s="660"/>
      <c r="DI16" s="660"/>
      <c r="DJ16" s="660"/>
      <c r="DK16" s="660"/>
      <c r="DL16" s="660"/>
      <c r="DM16" s="660"/>
      <c r="DN16" s="660"/>
      <c r="DO16" s="660"/>
      <c r="DP16" s="661"/>
      <c r="DQ16" s="668">
        <v>83565</v>
      </c>
      <c r="DR16" s="660"/>
      <c r="DS16" s="660"/>
      <c r="DT16" s="660"/>
      <c r="DU16" s="660"/>
      <c r="DV16" s="660"/>
      <c r="DW16" s="660"/>
      <c r="DX16" s="660"/>
      <c r="DY16" s="660"/>
      <c r="DZ16" s="660"/>
      <c r="EA16" s="660"/>
      <c r="EB16" s="660"/>
      <c r="EC16" s="669"/>
    </row>
    <row r="17" spans="2:133" ht="11.25" customHeight="1" x14ac:dyDescent="0.25">
      <c r="B17" s="656" t="s">
        <v>271</v>
      </c>
      <c r="C17" s="657"/>
      <c r="D17" s="657"/>
      <c r="E17" s="657"/>
      <c r="F17" s="657"/>
      <c r="G17" s="657"/>
      <c r="H17" s="657"/>
      <c r="I17" s="657"/>
      <c r="J17" s="657"/>
      <c r="K17" s="657"/>
      <c r="L17" s="657"/>
      <c r="M17" s="657"/>
      <c r="N17" s="657"/>
      <c r="O17" s="657"/>
      <c r="P17" s="657"/>
      <c r="Q17" s="658"/>
      <c r="R17" s="659">
        <v>14741</v>
      </c>
      <c r="S17" s="660"/>
      <c r="T17" s="660"/>
      <c r="U17" s="660"/>
      <c r="V17" s="660"/>
      <c r="W17" s="660"/>
      <c r="X17" s="660"/>
      <c r="Y17" s="661"/>
      <c r="Z17" s="662">
        <v>0.1</v>
      </c>
      <c r="AA17" s="662"/>
      <c r="AB17" s="662"/>
      <c r="AC17" s="662"/>
      <c r="AD17" s="663">
        <v>14741</v>
      </c>
      <c r="AE17" s="663"/>
      <c r="AF17" s="663"/>
      <c r="AG17" s="663"/>
      <c r="AH17" s="663"/>
      <c r="AI17" s="663"/>
      <c r="AJ17" s="663"/>
      <c r="AK17" s="663"/>
      <c r="AL17" s="664">
        <v>0.3</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186</v>
      </c>
      <c r="BH17" s="660"/>
      <c r="BI17" s="660"/>
      <c r="BJ17" s="660"/>
      <c r="BK17" s="660"/>
      <c r="BL17" s="660"/>
      <c r="BM17" s="660"/>
      <c r="BN17" s="661"/>
      <c r="BO17" s="662" t="s">
        <v>186</v>
      </c>
      <c r="BP17" s="662"/>
      <c r="BQ17" s="662"/>
      <c r="BR17" s="662"/>
      <c r="BS17" s="663" t="s">
        <v>186</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1093684</v>
      </c>
      <c r="CS17" s="660"/>
      <c r="CT17" s="660"/>
      <c r="CU17" s="660"/>
      <c r="CV17" s="660"/>
      <c r="CW17" s="660"/>
      <c r="CX17" s="660"/>
      <c r="CY17" s="661"/>
      <c r="CZ17" s="662">
        <v>11.2</v>
      </c>
      <c r="DA17" s="662"/>
      <c r="DB17" s="662"/>
      <c r="DC17" s="662"/>
      <c r="DD17" s="668" t="s">
        <v>186</v>
      </c>
      <c r="DE17" s="660"/>
      <c r="DF17" s="660"/>
      <c r="DG17" s="660"/>
      <c r="DH17" s="660"/>
      <c r="DI17" s="660"/>
      <c r="DJ17" s="660"/>
      <c r="DK17" s="660"/>
      <c r="DL17" s="660"/>
      <c r="DM17" s="660"/>
      <c r="DN17" s="660"/>
      <c r="DO17" s="660"/>
      <c r="DP17" s="661"/>
      <c r="DQ17" s="668">
        <v>1038918</v>
      </c>
      <c r="DR17" s="660"/>
      <c r="DS17" s="660"/>
      <c r="DT17" s="660"/>
      <c r="DU17" s="660"/>
      <c r="DV17" s="660"/>
      <c r="DW17" s="660"/>
      <c r="DX17" s="660"/>
      <c r="DY17" s="660"/>
      <c r="DZ17" s="660"/>
      <c r="EA17" s="660"/>
      <c r="EB17" s="660"/>
      <c r="EC17" s="669"/>
    </row>
    <row r="18" spans="2:133" ht="11.25" customHeight="1" x14ac:dyDescent="0.25">
      <c r="B18" s="656" t="s">
        <v>274</v>
      </c>
      <c r="C18" s="657"/>
      <c r="D18" s="657"/>
      <c r="E18" s="657"/>
      <c r="F18" s="657"/>
      <c r="G18" s="657"/>
      <c r="H18" s="657"/>
      <c r="I18" s="657"/>
      <c r="J18" s="657"/>
      <c r="K18" s="657"/>
      <c r="L18" s="657"/>
      <c r="M18" s="657"/>
      <c r="N18" s="657"/>
      <c r="O18" s="657"/>
      <c r="P18" s="657"/>
      <c r="Q18" s="658"/>
      <c r="R18" s="659">
        <v>3450</v>
      </c>
      <c r="S18" s="660"/>
      <c r="T18" s="660"/>
      <c r="U18" s="660"/>
      <c r="V18" s="660"/>
      <c r="W18" s="660"/>
      <c r="X18" s="660"/>
      <c r="Y18" s="661"/>
      <c r="Z18" s="662">
        <v>0</v>
      </c>
      <c r="AA18" s="662"/>
      <c r="AB18" s="662"/>
      <c r="AC18" s="662"/>
      <c r="AD18" s="663">
        <v>3450</v>
      </c>
      <c r="AE18" s="663"/>
      <c r="AF18" s="663"/>
      <c r="AG18" s="663"/>
      <c r="AH18" s="663"/>
      <c r="AI18" s="663"/>
      <c r="AJ18" s="663"/>
      <c r="AK18" s="663"/>
      <c r="AL18" s="664">
        <v>0.1</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250</v>
      </c>
      <c r="BH18" s="660"/>
      <c r="BI18" s="660"/>
      <c r="BJ18" s="660"/>
      <c r="BK18" s="660"/>
      <c r="BL18" s="660"/>
      <c r="BM18" s="660"/>
      <c r="BN18" s="661"/>
      <c r="BO18" s="662" t="s">
        <v>186</v>
      </c>
      <c r="BP18" s="662"/>
      <c r="BQ18" s="662"/>
      <c r="BR18" s="662"/>
      <c r="BS18" s="663" t="s">
        <v>186</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250</v>
      </c>
      <c r="CS18" s="660"/>
      <c r="CT18" s="660"/>
      <c r="CU18" s="660"/>
      <c r="CV18" s="660"/>
      <c r="CW18" s="660"/>
      <c r="CX18" s="660"/>
      <c r="CY18" s="661"/>
      <c r="CZ18" s="662" t="s">
        <v>186</v>
      </c>
      <c r="DA18" s="662"/>
      <c r="DB18" s="662"/>
      <c r="DC18" s="662"/>
      <c r="DD18" s="668" t="s">
        <v>250</v>
      </c>
      <c r="DE18" s="660"/>
      <c r="DF18" s="660"/>
      <c r="DG18" s="660"/>
      <c r="DH18" s="660"/>
      <c r="DI18" s="660"/>
      <c r="DJ18" s="660"/>
      <c r="DK18" s="660"/>
      <c r="DL18" s="660"/>
      <c r="DM18" s="660"/>
      <c r="DN18" s="660"/>
      <c r="DO18" s="660"/>
      <c r="DP18" s="661"/>
      <c r="DQ18" s="668" t="s">
        <v>186</v>
      </c>
      <c r="DR18" s="660"/>
      <c r="DS18" s="660"/>
      <c r="DT18" s="660"/>
      <c r="DU18" s="660"/>
      <c r="DV18" s="660"/>
      <c r="DW18" s="660"/>
      <c r="DX18" s="660"/>
      <c r="DY18" s="660"/>
      <c r="DZ18" s="660"/>
      <c r="EA18" s="660"/>
      <c r="EB18" s="660"/>
      <c r="EC18" s="669"/>
    </row>
    <row r="19" spans="2:133" ht="11.25" customHeight="1" x14ac:dyDescent="0.25">
      <c r="B19" s="656" t="s">
        <v>277</v>
      </c>
      <c r="C19" s="657"/>
      <c r="D19" s="657"/>
      <c r="E19" s="657"/>
      <c r="F19" s="657"/>
      <c r="G19" s="657"/>
      <c r="H19" s="657"/>
      <c r="I19" s="657"/>
      <c r="J19" s="657"/>
      <c r="K19" s="657"/>
      <c r="L19" s="657"/>
      <c r="M19" s="657"/>
      <c r="N19" s="657"/>
      <c r="O19" s="657"/>
      <c r="P19" s="657"/>
      <c r="Q19" s="658"/>
      <c r="R19" s="659">
        <v>3450</v>
      </c>
      <c r="S19" s="660"/>
      <c r="T19" s="660"/>
      <c r="U19" s="660"/>
      <c r="V19" s="660"/>
      <c r="W19" s="660"/>
      <c r="X19" s="660"/>
      <c r="Y19" s="661"/>
      <c r="Z19" s="662">
        <v>0</v>
      </c>
      <c r="AA19" s="662"/>
      <c r="AB19" s="662"/>
      <c r="AC19" s="662"/>
      <c r="AD19" s="663">
        <v>3450</v>
      </c>
      <c r="AE19" s="663"/>
      <c r="AF19" s="663"/>
      <c r="AG19" s="663"/>
      <c r="AH19" s="663"/>
      <c r="AI19" s="663"/>
      <c r="AJ19" s="663"/>
      <c r="AK19" s="663"/>
      <c r="AL19" s="664">
        <v>0.1</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328</v>
      </c>
      <c r="BH19" s="660"/>
      <c r="BI19" s="660"/>
      <c r="BJ19" s="660"/>
      <c r="BK19" s="660"/>
      <c r="BL19" s="660"/>
      <c r="BM19" s="660"/>
      <c r="BN19" s="661"/>
      <c r="BO19" s="662">
        <v>0</v>
      </c>
      <c r="BP19" s="662"/>
      <c r="BQ19" s="662"/>
      <c r="BR19" s="662"/>
      <c r="BS19" s="663" t="s">
        <v>250</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186</v>
      </c>
      <c r="CS19" s="660"/>
      <c r="CT19" s="660"/>
      <c r="CU19" s="660"/>
      <c r="CV19" s="660"/>
      <c r="CW19" s="660"/>
      <c r="CX19" s="660"/>
      <c r="CY19" s="661"/>
      <c r="CZ19" s="662" t="s">
        <v>250</v>
      </c>
      <c r="DA19" s="662"/>
      <c r="DB19" s="662"/>
      <c r="DC19" s="662"/>
      <c r="DD19" s="668" t="s">
        <v>186</v>
      </c>
      <c r="DE19" s="660"/>
      <c r="DF19" s="660"/>
      <c r="DG19" s="660"/>
      <c r="DH19" s="660"/>
      <c r="DI19" s="660"/>
      <c r="DJ19" s="660"/>
      <c r="DK19" s="660"/>
      <c r="DL19" s="660"/>
      <c r="DM19" s="660"/>
      <c r="DN19" s="660"/>
      <c r="DO19" s="660"/>
      <c r="DP19" s="661"/>
      <c r="DQ19" s="668" t="s">
        <v>186</v>
      </c>
      <c r="DR19" s="660"/>
      <c r="DS19" s="660"/>
      <c r="DT19" s="660"/>
      <c r="DU19" s="660"/>
      <c r="DV19" s="660"/>
      <c r="DW19" s="660"/>
      <c r="DX19" s="660"/>
      <c r="DY19" s="660"/>
      <c r="DZ19" s="660"/>
      <c r="EA19" s="660"/>
      <c r="EB19" s="660"/>
      <c r="EC19" s="669"/>
    </row>
    <row r="20" spans="2:133" ht="11.25" customHeight="1" x14ac:dyDescent="0.25">
      <c r="B20" s="672" t="s">
        <v>280</v>
      </c>
      <c r="C20" s="673"/>
      <c r="D20" s="673"/>
      <c r="E20" s="673"/>
      <c r="F20" s="673"/>
      <c r="G20" s="673"/>
      <c r="H20" s="673"/>
      <c r="I20" s="673"/>
      <c r="J20" s="673"/>
      <c r="K20" s="673"/>
      <c r="L20" s="673"/>
      <c r="M20" s="673"/>
      <c r="N20" s="673"/>
      <c r="O20" s="673"/>
      <c r="P20" s="673"/>
      <c r="Q20" s="674"/>
      <c r="R20" s="659" t="s">
        <v>233</v>
      </c>
      <c r="S20" s="660"/>
      <c r="T20" s="660"/>
      <c r="U20" s="660"/>
      <c r="V20" s="660"/>
      <c r="W20" s="660"/>
      <c r="X20" s="660"/>
      <c r="Y20" s="661"/>
      <c r="Z20" s="662" t="s">
        <v>250</v>
      </c>
      <c r="AA20" s="662"/>
      <c r="AB20" s="662"/>
      <c r="AC20" s="662"/>
      <c r="AD20" s="663" t="s">
        <v>250</v>
      </c>
      <c r="AE20" s="663"/>
      <c r="AF20" s="663"/>
      <c r="AG20" s="663"/>
      <c r="AH20" s="663"/>
      <c r="AI20" s="663"/>
      <c r="AJ20" s="663"/>
      <c r="AK20" s="663"/>
      <c r="AL20" s="664" t="s">
        <v>233</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328</v>
      </c>
      <c r="BH20" s="660"/>
      <c r="BI20" s="660"/>
      <c r="BJ20" s="660"/>
      <c r="BK20" s="660"/>
      <c r="BL20" s="660"/>
      <c r="BM20" s="660"/>
      <c r="BN20" s="661"/>
      <c r="BO20" s="662">
        <v>0</v>
      </c>
      <c r="BP20" s="662"/>
      <c r="BQ20" s="662"/>
      <c r="BR20" s="662"/>
      <c r="BS20" s="663" t="s">
        <v>250</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9799691</v>
      </c>
      <c r="CS20" s="660"/>
      <c r="CT20" s="660"/>
      <c r="CU20" s="660"/>
      <c r="CV20" s="660"/>
      <c r="CW20" s="660"/>
      <c r="CX20" s="660"/>
      <c r="CY20" s="661"/>
      <c r="CZ20" s="662">
        <v>100</v>
      </c>
      <c r="DA20" s="662"/>
      <c r="DB20" s="662"/>
      <c r="DC20" s="662"/>
      <c r="DD20" s="668">
        <v>1508713</v>
      </c>
      <c r="DE20" s="660"/>
      <c r="DF20" s="660"/>
      <c r="DG20" s="660"/>
      <c r="DH20" s="660"/>
      <c r="DI20" s="660"/>
      <c r="DJ20" s="660"/>
      <c r="DK20" s="660"/>
      <c r="DL20" s="660"/>
      <c r="DM20" s="660"/>
      <c r="DN20" s="660"/>
      <c r="DO20" s="660"/>
      <c r="DP20" s="661"/>
      <c r="DQ20" s="668">
        <v>6760435</v>
      </c>
      <c r="DR20" s="660"/>
      <c r="DS20" s="660"/>
      <c r="DT20" s="660"/>
      <c r="DU20" s="660"/>
      <c r="DV20" s="660"/>
      <c r="DW20" s="660"/>
      <c r="DX20" s="660"/>
      <c r="DY20" s="660"/>
      <c r="DZ20" s="660"/>
      <c r="EA20" s="660"/>
      <c r="EB20" s="660"/>
      <c r="EC20" s="669"/>
    </row>
    <row r="21" spans="2:133" ht="11.25" customHeight="1" x14ac:dyDescent="0.25">
      <c r="B21" s="656" t="s">
        <v>283</v>
      </c>
      <c r="C21" s="657"/>
      <c r="D21" s="657"/>
      <c r="E21" s="657"/>
      <c r="F21" s="657"/>
      <c r="G21" s="657"/>
      <c r="H21" s="657"/>
      <c r="I21" s="657"/>
      <c r="J21" s="657"/>
      <c r="K21" s="657"/>
      <c r="L21" s="657"/>
      <c r="M21" s="657"/>
      <c r="N21" s="657"/>
      <c r="O21" s="657"/>
      <c r="P21" s="657"/>
      <c r="Q21" s="658"/>
      <c r="R21" s="659">
        <v>4757336</v>
      </c>
      <c r="S21" s="660"/>
      <c r="T21" s="660"/>
      <c r="U21" s="660"/>
      <c r="V21" s="660"/>
      <c r="W21" s="660"/>
      <c r="X21" s="660"/>
      <c r="Y21" s="661"/>
      <c r="Z21" s="662">
        <v>47.2</v>
      </c>
      <c r="AA21" s="662"/>
      <c r="AB21" s="662"/>
      <c r="AC21" s="662"/>
      <c r="AD21" s="663">
        <v>3933279</v>
      </c>
      <c r="AE21" s="663"/>
      <c r="AF21" s="663"/>
      <c r="AG21" s="663"/>
      <c r="AH21" s="663"/>
      <c r="AI21" s="663"/>
      <c r="AJ21" s="663"/>
      <c r="AK21" s="663"/>
      <c r="AL21" s="664">
        <v>72</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v>328</v>
      </c>
      <c r="BH21" s="660"/>
      <c r="BI21" s="660"/>
      <c r="BJ21" s="660"/>
      <c r="BK21" s="660"/>
      <c r="BL21" s="660"/>
      <c r="BM21" s="660"/>
      <c r="BN21" s="661"/>
      <c r="BO21" s="662">
        <v>0</v>
      </c>
      <c r="BP21" s="662"/>
      <c r="BQ21" s="662"/>
      <c r="BR21" s="662"/>
      <c r="BS21" s="663" t="s">
        <v>186</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5">
      <c r="B22" s="656" t="s">
        <v>285</v>
      </c>
      <c r="C22" s="657"/>
      <c r="D22" s="657"/>
      <c r="E22" s="657"/>
      <c r="F22" s="657"/>
      <c r="G22" s="657"/>
      <c r="H22" s="657"/>
      <c r="I22" s="657"/>
      <c r="J22" s="657"/>
      <c r="K22" s="657"/>
      <c r="L22" s="657"/>
      <c r="M22" s="657"/>
      <c r="N22" s="657"/>
      <c r="O22" s="657"/>
      <c r="P22" s="657"/>
      <c r="Q22" s="658"/>
      <c r="R22" s="659">
        <v>3933279</v>
      </c>
      <c r="S22" s="660"/>
      <c r="T22" s="660"/>
      <c r="U22" s="660"/>
      <c r="V22" s="660"/>
      <c r="W22" s="660"/>
      <c r="X22" s="660"/>
      <c r="Y22" s="661"/>
      <c r="Z22" s="662">
        <v>39</v>
      </c>
      <c r="AA22" s="662"/>
      <c r="AB22" s="662"/>
      <c r="AC22" s="662"/>
      <c r="AD22" s="663">
        <v>3933279</v>
      </c>
      <c r="AE22" s="663"/>
      <c r="AF22" s="663"/>
      <c r="AG22" s="663"/>
      <c r="AH22" s="663"/>
      <c r="AI22" s="663"/>
      <c r="AJ22" s="663"/>
      <c r="AK22" s="663"/>
      <c r="AL22" s="664">
        <v>72</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186</v>
      </c>
      <c r="BH22" s="660"/>
      <c r="BI22" s="660"/>
      <c r="BJ22" s="660"/>
      <c r="BK22" s="660"/>
      <c r="BL22" s="660"/>
      <c r="BM22" s="660"/>
      <c r="BN22" s="661"/>
      <c r="BO22" s="662" t="s">
        <v>186</v>
      </c>
      <c r="BP22" s="662"/>
      <c r="BQ22" s="662"/>
      <c r="BR22" s="662"/>
      <c r="BS22" s="663" t="s">
        <v>176</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5">
      <c r="B23" s="656" t="s">
        <v>288</v>
      </c>
      <c r="C23" s="657"/>
      <c r="D23" s="657"/>
      <c r="E23" s="657"/>
      <c r="F23" s="657"/>
      <c r="G23" s="657"/>
      <c r="H23" s="657"/>
      <c r="I23" s="657"/>
      <c r="J23" s="657"/>
      <c r="K23" s="657"/>
      <c r="L23" s="657"/>
      <c r="M23" s="657"/>
      <c r="N23" s="657"/>
      <c r="O23" s="657"/>
      <c r="P23" s="657"/>
      <c r="Q23" s="658"/>
      <c r="R23" s="659">
        <v>824057</v>
      </c>
      <c r="S23" s="660"/>
      <c r="T23" s="660"/>
      <c r="U23" s="660"/>
      <c r="V23" s="660"/>
      <c r="W23" s="660"/>
      <c r="X23" s="660"/>
      <c r="Y23" s="661"/>
      <c r="Z23" s="662">
        <v>8.1999999999999993</v>
      </c>
      <c r="AA23" s="662"/>
      <c r="AB23" s="662"/>
      <c r="AC23" s="662"/>
      <c r="AD23" s="663" t="s">
        <v>250</v>
      </c>
      <c r="AE23" s="663"/>
      <c r="AF23" s="663"/>
      <c r="AG23" s="663"/>
      <c r="AH23" s="663"/>
      <c r="AI23" s="663"/>
      <c r="AJ23" s="663"/>
      <c r="AK23" s="663"/>
      <c r="AL23" s="664" t="s">
        <v>250</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250</v>
      </c>
      <c r="BH23" s="660"/>
      <c r="BI23" s="660"/>
      <c r="BJ23" s="660"/>
      <c r="BK23" s="660"/>
      <c r="BL23" s="660"/>
      <c r="BM23" s="660"/>
      <c r="BN23" s="661"/>
      <c r="BO23" s="662" t="s">
        <v>186</v>
      </c>
      <c r="BP23" s="662"/>
      <c r="BQ23" s="662"/>
      <c r="BR23" s="662"/>
      <c r="BS23" s="663" t="s">
        <v>250</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25">
      <c r="B24" s="656" t="s">
        <v>295</v>
      </c>
      <c r="C24" s="657"/>
      <c r="D24" s="657"/>
      <c r="E24" s="657"/>
      <c r="F24" s="657"/>
      <c r="G24" s="657"/>
      <c r="H24" s="657"/>
      <c r="I24" s="657"/>
      <c r="J24" s="657"/>
      <c r="K24" s="657"/>
      <c r="L24" s="657"/>
      <c r="M24" s="657"/>
      <c r="N24" s="657"/>
      <c r="O24" s="657"/>
      <c r="P24" s="657"/>
      <c r="Q24" s="658"/>
      <c r="R24" s="659" t="s">
        <v>186</v>
      </c>
      <c r="S24" s="660"/>
      <c r="T24" s="660"/>
      <c r="U24" s="660"/>
      <c r="V24" s="660"/>
      <c r="W24" s="660"/>
      <c r="X24" s="660"/>
      <c r="Y24" s="661"/>
      <c r="Z24" s="662" t="s">
        <v>186</v>
      </c>
      <c r="AA24" s="662"/>
      <c r="AB24" s="662"/>
      <c r="AC24" s="662"/>
      <c r="AD24" s="663" t="s">
        <v>250</v>
      </c>
      <c r="AE24" s="663"/>
      <c r="AF24" s="663"/>
      <c r="AG24" s="663"/>
      <c r="AH24" s="663"/>
      <c r="AI24" s="663"/>
      <c r="AJ24" s="663"/>
      <c r="AK24" s="663"/>
      <c r="AL24" s="664" t="s">
        <v>250</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186</v>
      </c>
      <c r="BH24" s="660"/>
      <c r="BI24" s="660"/>
      <c r="BJ24" s="660"/>
      <c r="BK24" s="660"/>
      <c r="BL24" s="660"/>
      <c r="BM24" s="660"/>
      <c r="BN24" s="661"/>
      <c r="BO24" s="662" t="s">
        <v>250</v>
      </c>
      <c r="BP24" s="662"/>
      <c r="BQ24" s="662"/>
      <c r="BR24" s="662"/>
      <c r="BS24" s="663" t="s">
        <v>176</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3145560</v>
      </c>
      <c r="CS24" s="649"/>
      <c r="CT24" s="649"/>
      <c r="CU24" s="649"/>
      <c r="CV24" s="649"/>
      <c r="CW24" s="649"/>
      <c r="CX24" s="649"/>
      <c r="CY24" s="650"/>
      <c r="CZ24" s="653">
        <v>32.1</v>
      </c>
      <c r="DA24" s="654"/>
      <c r="DB24" s="654"/>
      <c r="DC24" s="670"/>
      <c r="DD24" s="694">
        <v>2524638</v>
      </c>
      <c r="DE24" s="649"/>
      <c r="DF24" s="649"/>
      <c r="DG24" s="649"/>
      <c r="DH24" s="649"/>
      <c r="DI24" s="649"/>
      <c r="DJ24" s="649"/>
      <c r="DK24" s="650"/>
      <c r="DL24" s="694">
        <v>2437355</v>
      </c>
      <c r="DM24" s="649"/>
      <c r="DN24" s="649"/>
      <c r="DO24" s="649"/>
      <c r="DP24" s="649"/>
      <c r="DQ24" s="649"/>
      <c r="DR24" s="649"/>
      <c r="DS24" s="649"/>
      <c r="DT24" s="649"/>
      <c r="DU24" s="649"/>
      <c r="DV24" s="650"/>
      <c r="DW24" s="653">
        <v>44.2</v>
      </c>
      <c r="DX24" s="654"/>
      <c r="DY24" s="654"/>
      <c r="DZ24" s="654"/>
      <c r="EA24" s="654"/>
      <c r="EB24" s="654"/>
      <c r="EC24" s="655"/>
    </row>
    <row r="25" spans="2:133" ht="11.25" customHeight="1" x14ac:dyDescent="0.25">
      <c r="B25" s="656" t="s">
        <v>298</v>
      </c>
      <c r="C25" s="657"/>
      <c r="D25" s="657"/>
      <c r="E25" s="657"/>
      <c r="F25" s="657"/>
      <c r="G25" s="657"/>
      <c r="H25" s="657"/>
      <c r="I25" s="657"/>
      <c r="J25" s="657"/>
      <c r="K25" s="657"/>
      <c r="L25" s="657"/>
      <c r="M25" s="657"/>
      <c r="N25" s="657"/>
      <c r="O25" s="657"/>
      <c r="P25" s="657"/>
      <c r="Q25" s="658"/>
      <c r="R25" s="659">
        <v>6278761</v>
      </c>
      <c r="S25" s="660"/>
      <c r="T25" s="660"/>
      <c r="U25" s="660"/>
      <c r="V25" s="660"/>
      <c r="W25" s="660"/>
      <c r="X25" s="660"/>
      <c r="Y25" s="661"/>
      <c r="Z25" s="662">
        <v>62.3</v>
      </c>
      <c r="AA25" s="662"/>
      <c r="AB25" s="662"/>
      <c r="AC25" s="662"/>
      <c r="AD25" s="663">
        <v>5454704</v>
      </c>
      <c r="AE25" s="663"/>
      <c r="AF25" s="663"/>
      <c r="AG25" s="663"/>
      <c r="AH25" s="663"/>
      <c r="AI25" s="663"/>
      <c r="AJ25" s="663"/>
      <c r="AK25" s="663"/>
      <c r="AL25" s="664">
        <v>99.8</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186</v>
      </c>
      <c r="BH25" s="660"/>
      <c r="BI25" s="660"/>
      <c r="BJ25" s="660"/>
      <c r="BK25" s="660"/>
      <c r="BL25" s="660"/>
      <c r="BM25" s="660"/>
      <c r="BN25" s="661"/>
      <c r="BO25" s="662" t="s">
        <v>186</v>
      </c>
      <c r="BP25" s="662"/>
      <c r="BQ25" s="662"/>
      <c r="BR25" s="662"/>
      <c r="BS25" s="663" t="s">
        <v>250</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1394684</v>
      </c>
      <c r="CS25" s="691"/>
      <c r="CT25" s="691"/>
      <c r="CU25" s="691"/>
      <c r="CV25" s="691"/>
      <c r="CW25" s="691"/>
      <c r="CX25" s="691"/>
      <c r="CY25" s="692"/>
      <c r="CZ25" s="664">
        <v>14.2</v>
      </c>
      <c r="DA25" s="689"/>
      <c r="DB25" s="689"/>
      <c r="DC25" s="693"/>
      <c r="DD25" s="668">
        <v>1273216</v>
      </c>
      <c r="DE25" s="691"/>
      <c r="DF25" s="691"/>
      <c r="DG25" s="691"/>
      <c r="DH25" s="691"/>
      <c r="DI25" s="691"/>
      <c r="DJ25" s="691"/>
      <c r="DK25" s="692"/>
      <c r="DL25" s="668">
        <v>1259607</v>
      </c>
      <c r="DM25" s="691"/>
      <c r="DN25" s="691"/>
      <c r="DO25" s="691"/>
      <c r="DP25" s="691"/>
      <c r="DQ25" s="691"/>
      <c r="DR25" s="691"/>
      <c r="DS25" s="691"/>
      <c r="DT25" s="691"/>
      <c r="DU25" s="691"/>
      <c r="DV25" s="692"/>
      <c r="DW25" s="664">
        <v>22.8</v>
      </c>
      <c r="DX25" s="689"/>
      <c r="DY25" s="689"/>
      <c r="DZ25" s="689"/>
      <c r="EA25" s="689"/>
      <c r="EB25" s="689"/>
      <c r="EC25" s="690"/>
    </row>
    <row r="26" spans="2:133" ht="11.25" customHeight="1" x14ac:dyDescent="0.25">
      <c r="B26" s="656" t="s">
        <v>301</v>
      </c>
      <c r="C26" s="657"/>
      <c r="D26" s="657"/>
      <c r="E26" s="657"/>
      <c r="F26" s="657"/>
      <c r="G26" s="657"/>
      <c r="H26" s="657"/>
      <c r="I26" s="657"/>
      <c r="J26" s="657"/>
      <c r="K26" s="657"/>
      <c r="L26" s="657"/>
      <c r="M26" s="657"/>
      <c r="N26" s="657"/>
      <c r="O26" s="657"/>
      <c r="P26" s="657"/>
      <c r="Q26" s="658"/>
      <c r="R26" s="659">
        <v>837</v>
      </c>
      <c r="S26" s="660"/>
      <c r="T26" s="660"/>
      <c r="U26" s="660"/>
      <c r="V26" s="660"/>
      <c r="W26" s="660"/>
      <c r="X26" s="660"/>
      <c r="Y26" s="661"/>
      <c r="Z26" s="662">
        <v>0</v>
      </c>
      <c r="AA26" s="662"/>
      <c r="AB26" s="662"/>
      <c r="AC26" s="662"/>
      <c r="AD26" s="663">
        <v>837</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186</v>
      </c>
      <c r="BH26" s="660"/>
      <c r="BI26" s="660"/>
      <c r="BJ26" s="660"/>
      <c r="BK26" s="660"/>
      <c r="BL26" s="660"/>
      <c r="BM26" s="660"/>
      <c r="BN26" s="661"/>
      <c r="BO26" s="662" t="s">
        <v>186</v>
      </c>
      <c r="BP26" s="662"/>
      <c r="BQ26" s="662"/>
      <c r="BR26" s="662"/>
      <c r="BS26" s="663" t="s">
        <v>186</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797696</v>
      </c>
      <c r="CS26" s="660"/>
      <c r="CT26" s="660"/>
      <c r="CU26" s="660"/>
      <c r="CV26" s="660"/>
      <c r="CW26" s="660"/>
      <c r="CX26" s="660"/>
      <c r="CY26" s="661"/>
      <c r="CZ26" s="664">
        <v>8.1</v>
      </c>
      <c r="DA26" s="689"/>
      <c r="DB26" s="689"/>
      <c r="DC26" s="693"/>
      <c r="DD26" s="668">
        <v>753893</v>
      </c>
      <c r="DE26" s="660"/>
      <c r="DF26" s="660"/>
      <c r="DG26" s="660"/>
      <c r="DH26" s="660"/>
      <c r="DI26" s="660"/>
      <c r="DJ26" s="660"/>
      <c r="DK26" s="661"/>
      <c r="DL26" s="668" t="s">
        <v>186</v>
      </c>
      <c r="DM26" s="660"/>
      <c r="DN26" s="660"/>
      <c r="DO26" s="660"/>
      <c r="DP26" s="660"/>
      <c r="DQ26" s="660"/>
      <c r="DR26" s="660"/>
      <c r="DS26" s="660"/>
      <c r="DT26" s="660"/>
      <c r="DU26" s="660"/>
      <c r="DV26" s="661"/>
      <c r="DW26" s="664" t="s">
        <v>250</v>
      </c>
      <c r="DX26" s="689"/>
      <c r="DY26" s="689"/>
      <c r="DZ26" s="689"/>
      <c r="EA26" s="689"/>
      <c r="EB26" s="689"/>
      <c r="EC26" s="690"/>
    </row>
    <row r="27" spans="2:133" ht="11.25" customHeight="1" x14ac:dyDescent="0.25">
      <c r="B27" s="656" t="s">
        <v>304</v>
      </c>
      <c r="C27" s="657"/>
      <c r="D27" s="657"/>
      <c r="E27" s="657"/>
      <c r="F27" s="657"/>
      <c r="G27" s="657"/>
      <c r="H27" s="657"/>
      <c r="I27" s="657"/>
      <c r="J27" s="657"/>
      <c r="K27" s="657"/>
      <c r="L27" s="657"/>
      <c r="M27" s="657"/>
      <c r="N27" s="657"/>
      <c r="O27" s="657"/>
      <c r="P27" s="657"/>
      <c r="Q27" s="658"/>
      <c r="R27" s="659">
        <v>35229</v>
      </c>
      <c r="S27" s="660"/>
      <c r="T27" s="660"/>
      <c r="U27" s="660"/>
      <c r="V27" s="660"/>
      <c r="W27" s="660"/>
      <c r="X27" s="660"/>
      <c r="Y27" s="661"/>
      <c r="Z27" s="662">
        <v>0.3</v>
      </c>
      <c r="AA27" s="662"/>
      <c r="AB27" s="662"/>
      <c r="AC27" s="662"/>
      <c r="AD27" s="663" t="s">
        <v>186</v>
      </c>
      <c r="AE27" s="663"/>
      <c r="AF27" s="663"/>
      <c r="AG27" s="663"/>
      <c r="AH27" s="663"/>
      <c r="AI27" s="663"/>
      <c r="AJ27" s="663"/>
      <c r="AK27" s="663"/>
      <c r="AL27" s="664" t="s">
        <v>250</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1103630</v>
      </c>
      <c r="BH27" s="660"/>
      <c r="BI27" s="660"/>
      <c r="BJ27" s="660"/>
      <c r="BK27" s="660"/>
      <c r="BL27" s="660"/>
      <c r="BM27" s="660"/>
      <c r="BN27" s="661"/>
      <c r="BO27" s="662">
        <v>100</v>
      </c>
      <c r="BP27" s="662"/>
      <c r="BQ27" s="662"/>
      <c r="BR27" s="662"/>
      <c r="BS27" s="663" t="s">
        <v>186</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657192</v>
      </c>
      <c r="CS27" s="691"/>
      <c r="CT27" s="691"/>
      <c r="CU27" s="691"/>
      <c r="CV27" s="691"/>
      <c r="CW27" s="691"/>
      <c r="CX27" s="691"/>
      <c r="CY27" s="692"/>
      <c r="CZ27" s="664">
        <v>6.7</v>
      </c>
      <c r="DA27" s="689"/>
      <c r="DB27" s="689"/>
      <c r="DC27" s="693"/>
      <c r="DD27" s="668">
        <v>212504</v>
      </c>
      <c r="DE27" s="691"/>
      <c r="DF27" s="691"/>
      <c r="DG27" s="691"/>
      <c r="DH27" s="691"/>
      <c r="DI27" s="691"/>
      <c r="DJ27" s="691"/>
      <c r="DK27" s="692"/>
      <c r="DL27" s="668">
        <v>138830</v>
      </c>
      <c r="DM27" s="691"/>
      <c r="DN27" s="691"/>
      <c r="DO27" s="691"/>
      <c r="DP27" s="691"/>
      <c r="DQ27" s="691"/>
      <c r="DR27" s="691"/>
      <c r="DS27" s="691"/>
      <c r="DT27" s="691"/>
      <c r="DU27" s="691"/>
      <c r="DV27" s="692"/>
      <c r="DW27" s="664">
        <v>2.5</v>
      </c>
      <c r="DX27" s="689"/>
      <c r="DY27" s="689"/>
      <c r="DZ27" s="689"/>
      <c r="EA27" s="689"/>
      <c r="EB27" s="689"/>
      <c r="EC27" s="690"/>
    </row>
    <row r="28" spans="2:133" ht="11.25" customHeight="1" x14ac:dyDescent="0.25">
      <c r="B28" s="656" t="s">
        <v>307</v>
      </c>
      <c r="C28" s="657"/>
      <c r="D28" s="657"/>
      <c r="E28" s="657"/>
      <c r="F28" s="657"/>
      <c r="G28" s="657"/>
      <c r="H28" s="657"/>
      <c r="I28" s="657"/>
      <c r="J28" s="657"/>
      <c r="K28" s="657"/>
      <c r="L28" s="657"/>
      <c r="M28" s="657"/>
      <c r="N28" s="657"/>
      <c r="O28" s="657"/>
      <c r="P28" s="657"/>
      <c r="Q28" s="658"/>
      <c r="R28" s="659">
        <v>145146</v>
      </c>
      <c r="S28" s="660"/>
      <c r="T28" s="660"/>
      <c r="U28" s="660"/>
      <c r="V28" s="660"/>
      <c r="W28" s="660"/>
      <c r="X28" s="660"/>
      <c r="Y28" s="661"/>
      <c r="Z28" s="662">
        <v>1.4</v>
      </c>
      <c r="AA28" s="662"/>
      <c r="AB28" s="662"/>
      <c r="AC28" s="662"/>
      <c r="AD28" s="663" t="s">
        <v>250</v>
      </c>
      <c r="AE28" s="663"/>
      <c r="AF28" s="663"/>
      <c r="AG28" s="663"/>
      <c r="AH28" s="663"/>
      <c r="AI28" s="663"/>
      <c r="AJ28" s="663"/>
      <c r="AK28" s="663"/>
      <c r="AL28" s="664" t="s">
        <v>186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1093684</v>
      </c>
      <c r="CS28" s="660"/>
      <c r="CT28" s="660"/>
      <c r="CU28" s="660"/>
      <c r="CV28" s="660"/>
      <c r="CW28" s="660"/>
      <c r="CX28" s="660"/>
      <c r="CY28" s="661"/>
      <c r="CZ28" s="664">
        <v>11.2</v>
      </c>
      <c r="DA28" s="689"/>
      <c r="DB28" s="689"/>
      <c r="DC28" s="693"/>
      <c r="DD28" s="668">
        <v>1038918</v>
      </c>
      <c r="DE28" s="660"/>
      <c r="DF28" s="660"/>
      <c r="DG28" s="660"/>
      <c r="DH28" s="660"/>
      <c r="DI28" s="660"/>
      <c r="DJ28" s="660"/>
      <c r="DK28" s="661"/>
      <c r="DL28" s="668">
        <v>1038918</v>
      </c>
      <c r="DM28" s="660"/>
      <c r="DN28" s="660"/>
      <c r="DO28" s="660"/>
      <c r="DP28" s="660"/>
      <c r="DQ28" s="660"/>
      <c r="DR28" s="660"/>
      <c r="DS28" s="660"/>
      <c r="DT28" s="660"/>
      <c r="DU28" s="660"/>
      <c r="DV28" s="661"/>
      <c r="DW28" s="664">
        <v>18.8</v>
      </c>
      <c r="DX28" s="689"/>
      <c r="DY28" s="689"/>
      <c r="DZ28" s="689"/>
      <c r="EA28" s="689"/>
      <c r="EB28" s="689"/>
      <c r="EC28" s="690"/>
    </row>
    <row r="29" spans="2:133" ht="11.25" customHeight="1" x14ac:dyDescent="0.25">
      <c r="B29" s="656" t="s">
        <v>309</v>
      </c>
      <c r="C29" s="657"/>
      <c r="D29" s="657"/>
      <c r="E29" s="657"/>
      <c r="F29" s="657"/>
      <c r="G29" s="657"/>
      <c r="H29" s="657"/>
      <c r="I29" s="657"/>
      <c r="J29" s="657"/>
      <c r="K29" s="657"/>
      <c r="L29" s="657"/>
      <c r="M29" s="657"/>
      <c r="N29" s="657"/>
      <c r="O29" s="657"/>
      <c r="P29" s="657"/>
      <c r="Q29" s="658"/>
      <c r="R29" s="659">
        <v>14962</v>
      </c>
      <c r="S29" s="660"/>
      <c r="T29" s="660"/>
      <c r="U29" s="660"/>
      <c r="V29" s="660"/>
      <c r="W29" s="660"/>
      <c r="X29" s="660"/>
      <c r="Y29" s="661"/>
      <c r="Z29" s="662">
        <v>0.1</v>
      </c>
      <c r="AA29" s="662"/>
      <c r="AB29" s="662"/>
      <c r="AC29" s="662"/>
      <c r="AD29" s="663" t="s">
        <v>250</v>
      </c>
      <c r="AE29" s="663"/>
      <c r="AF29" s="663"/>
      <c r="AG29" s="663"/>
      <c r="AH29" s="663"/>
      <c r="AI29" s="663"/>
      <c r="AJ29" s="663"/>
      <c r="AK29" s="663"/>
      <c r="AL29" s="664" t="s">
        <v>250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71</v>
      </c>
      <c r="CG29" s="657"/>
      <c r="CH29" s="657"/>
      <c r="CI29" s="657"/>
      <c r="CJ29" s="657"/>
      <c r="CK29" s="657"/>
      <c r="CL29" s="657"/>
      <c r="CM29" s="657"/>
      <c r="CN29" s="657"/>
      <c r="CO29" s="657"/>
      <c r="CP29" s="657"/>
      <c r="CQ29" s="658"/>
      <c r="CR29" s="659">
        <v>1093437</v>
      </c>
      <c r="CS29" s="691"/>
      <c r="CT29" s="691"/>
      <c r="CU29" s="691"/>
      <c r="CV29" s="691"/>
      <c r="CW29" s="691"/>
      <c r="CX29" s="691"/>
      <c r="CY29" s="692"/>
      <c r="CZ29" s="664">
        <v>11.2</v>
      </c>
      <c r="DA29" s="689"/>
      <c r="DB29" s="689"/>
      <c r="DC29" s="693"/>
      <c r="DD29" s="668">
        <v>1038671</v>
      </c>
      <c r="DE29" s="691"/>
      <c r="DF29" s="691"/>
      <c r="DG29" s="691"/>
      <c r="DH29" s="691"/>
      <c r="DI29" s="691"/>
      <c r="DJ29" s="691"/>
      <c r="DK29" s="692"/>
      <c r="DL29" s="668">
        <v>1038671</v>
      </c>
      <c r="DM29" s="691"/>
      <c r="DN29" s="691"/>
      <c r="DO29" s="691"/>
      <c r="DP29" s="691"/>
      <c r="DQ29" s="691"/>
      <c r="DR29" s="691"/>
      <c r="DS29" s="691"/>
      <c r="DT29" s="691"/>
      <c r="DU29" s="691"/>
      <c r="DV29" s="692"/>
      <c r="DW29" s="664">
        <v>18.8</v>
      </c>
      <c r="DX29" s="689"/>
      <c r="DY29" s="689"/>
      <c r="DZ29" s="689"/>
      <c r="EA29" s="689"/>
      <c r="EB29" s="689"/>
      <c r="EC29" s="690"/>
    </row>
    <row r="30" spans="2:133" ht="11.25" customHeight="1" x14ac:dyDescent="0.25">
      <c r="B30" s="656" t="s">
        <v>311</v>
      </c>
      <c r="C30" s="657"/>
      <c r="D30" s="657"/>
      <c r="E30" s="657"/>
      <c r="F30" s="657"/>
      <c r="G30" s="657"/>
      <c r="H30" s="657"/>
      <c r="I30" s="657"/>
      <c r="J30" s="657"/>
      <c r="K30" s="657"/>
      <c r="L30" s="657"/>
      <c r="M30" s="657"/>
      <c r="N30" s="657"/>
      <c r="O30" s="657"/>
      <c r="P30" s="657"/>
      <c r="Q30" s="658"/>
      <c r="R30" s="659">
        <v>987360</v>
      </c>
      <c r="S30" s="660"/>
      <c r="T30" s="660"/>
      <c r="U30" s="660"/>
      <c r="V30" s="660"/>
      <c r="W30" s="660"/>
      <c r="X30" s="660"/>
      <c r="Y30" s="661"/>
      <c r="Z30" s="662">
        <v>9.8000000000000007</v>
      </c>
      <c r="AA30" s="662"/>
      <c r="AB30" s="662"/>
      <c r="AC30" s="662"/>
      <c r="AD30" s="663" t="s">
        <v>186</v>
      </c>
      <c r="AE30" s="663"/>
      <c r="AF30" s="663"/>
      <c r="AG30" s="663"/>
      <c r="AH30" s="663"/>
      <c r="AI30" s="663"/>
      <c r="AJ30" s="663"/>
      <c r="AK30" s="663"/>
      <c r="AL30" s="664" t="s">
        <v>250</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1069189</v>
      </c>
      <c r="CS30" s="660"/>
      <c r="CT30" s="660"/>
      <c r="CU30" s="660"/>
      <c r="CV30" s="660"/>
      <c r="CW30" s="660"/>
      <c r="CX30" s="660"/>
      <c r="CY30" s="661"/>
      <c r="CZ30" s="664">
        <v>10.9</v>
      </c>
      <c r="DA30" s="689"/>
      <c r="DB30" s="689"/>
      <c r="DC30" s="693"/>
      <c r="DD30" s="668">
        <v>1018581</v>
      </c>
      <c r="DE30" s="660"/>
      <c r="DF30" s="660"/>
      <c r="DG30" s="660"/>
      <c r="DH30" s="660"/>
      <c r="DI30" s="660"/>
      <c r="DJ30" s="660"/>
      <c r="DK30" s="661"/>
      <c r="DL30" s="668">
        <v>1018581</v>
      </c>
      <c r="DM30" s="660"/>
      <c r="DN30" s="660"/>
      <c r="DO30" s="660"/>
      <c r="DP30" s="660"/>
      <c r="DQ30" s="660"/>
      <c r="DR30" s="660"/>
      <c r="DS30" s="660"/>
      <c r="DT30" s="660"/>
      <c r="DU30" s="660"/>
      <c r="DV30" s="661"/>
      <c r="DW30" s="664">
        <v>18.5</v>
      </c>
      <c r="DX30" s="689"/>
      <c r="DY30" s="689"/>
      <c r="DZ30" s="689"/>
      <c r="EA30" s="689"/>
      <c r="EB30" s="689"/>
      <c r="EC30" s="690"/>
    </row>
    <row r="31" spans="2:133" ht="11.25" customHeight="1" x14ac:dyDescent="0.25">
      <c r="B31" s="672" t="s">
        <v>315</v>
      </c>
      <c r="C31" s="673"/>
      <c r="D31" s="673"/>
      <c r="E31" s="673"/>
      <c r="F31" s="673"/>
      <c r="G31" s="673"/>
      <c r="H31" s="673"/>
      <c r="I31" s="673"/>
      <c r="J31" s="673"/>
      <c r="K31" s="673"/>
      <c r="L31" s="673"/>
      <c r="M31" s="673"/>
      <c r="N31" s="673"/>
      <c r="O31" s="673"/>
      <c r="P31" s="673"/>
      <c r="Q31" s="674"/>
      <c r="R31" s="659" t="s">
        <v>176</v>
      </c>
      <c r="S31" s="660"/>
      <c r="T31" s="660"/>
      <c r="U31" s="660"/>
      <c r="V31" s="660"/>
      <c r="W31" s="660"/>
      <c r="X31" s="660"/>
      <c r="Y31" s="661"/>
      <c r="Z31" s="662" t="s">
        <v>186</v>
      </c>
      <c r="AA31" s="662"/>
      <c r="AB31" s="662"/>
      <c r="AC31" s="662"/>
      <c r="AD31" s="663" t="s">
        <v>186</v>
      </c>
      <c r="AE31" s="663"/>
      <c r="AF31" s="663"/>
      <c r="AG31" s="663"/>
      <c r="AH31" s="663"/>
      <c r="AI31" s="663"/>
      <c r="AJ31" s="663"/>
      <c r="AK31" s="663"/>
      <c r="AL31" s="664" t="s">
        <v>186</v>
      </c>
      <c r="AM31" s="665"/>
      <c r="AN31" s="665"/>
      <c r="AO31" s="666"/>
      <c r="AP31" s="705" t="s">
        <v>316</v>
      </c>
      <c r="AQ31" s="706"/>
      <c r="AR31" s="706"/>
      <c r="AS31" s="706"/>
      <c r="AT31" s="711" t="s">
        <v>317</v>
      </c>
      <c r="AU31" s="218"/>
      <c r="AV31" s="218"/>
      <c r="AW31" s="218"/>
      <c r="AX31" s="645" t="s">
        <v>191</v>
      </c>
      <c r="AY31" s="646"/>
      <c r="AZ31" s="646"/>
      <c r="BA31" s="646"/>
      <c r="BB31" s="646"/>
      <c r="BC31" s="646"/>
      <c r="BD31" s="646"/>
      <c r="BE31" s="646"/>
      <c r="BF31" s="647"/>
      <c r="BG31" s="715">
        <v>99.4</v>
      </c>
      <c r="BH31" s="703"/>
      <c r="BI31" s="703"/>
      <c r="BJ31" s="703"/>
      <c r="BK31" s="703"/>
      <c r="BL31" s="703"/>
      <c r="BM31" s="654">
        <v>93.9</v>
      </c>
      <c r="BN31" s="703"/>
      <c r="BO31" s="703"/>
      <c r="BP31" s="703"/>
      <c r="BQ31" s="704"/>
      <c r="BR31" s="715">
        <v>99.1</v>
      </c>
      <c r="BS31" s="703"/>
      <c r="BT31" s="703"/>
      <c r="BU31" s="703"/>
      <c r="BV31" s="703"/>
      <c r="BW31" s="703"/>
      <c r="BX31" s="654">
        <v>93.5</v>
      </c>
      <c r="BY31" s="703"/>
      <c r="BZ31" s="703"/>
      <c r="CA31" s="703"/>
      <c r="CB31" s="704"/>
      <c r="CD31" s="697"/>
      <c r="CE31" s="698"/>
      <c r="CF31" s="656" t="s">
        <v>318</v>
      </c>
      <c r="CG31" s="657"/>
      <c r="CH31" s="657"/>
      <c r="CI31" s="657"/>
      <c r="CJ31" s="657"/>
      <c r="CK31" s="657"/>
      <c r="CL31" s="657"/>
      <c r="CM31" s="657"/>
      <c r="CN31" s="657"/>
      <c r="CO31" s="657"/>
      <c r="CP31" s="657"/>
      <c r="CQ31" s="658"/>
      <c r="CR31" s="659">
        <v>24248</v>
      </c>
      <c r="CS31" s="691"/>
      <c r="CT31" s="691"/>
      <c r="CU31" s="691"/>
      <c r="CV31" s="691"/>
      <c r="CW31" s="691"/>
      <c r="CX31" s="691"/>
      <c r="CY31" s="692"/>
      <c r="CZ31" s="664">
        <v>0.2</v>
      </c>
      <c r="DA31" s="689"/>
      <c r="DB31" s="689"/>
      <c r="DC31" s="693"/>
      <c r="DD31" s="668">
        <v>20090</v>
      </c>
      <c r="DE31" s="691"/>
      <c r="DF31" s="691"/>
      <c r="DG31" s="691"/>
      <c r="DH31" s="691"/>
      <c r="DI31" s="691"/>
      <c r="DJ31" s="691"/>
      <c r="DK31" s="692"/>
      <c r="DL31" s="668">
        <v>20090</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25">
      <c r="B32" s="656" t="s">
        <v>319</v>
      </c>
      <c r="C32" s="657"/>
      <c r="D32" s="657"/>
      <c r="E32" s="657"/>
      <c r="F32" s="657"/>
      <c r="G32" s="657"/>
      <c r="H32" s="657"/>
      <c r="I32" s="657"/>
      <c r="J32" s="657"/>
      <c r="K32" s="657"/>
      <c r="L32" s="657"/>
      <c r="M32" s="657"/>
      <c r="N32" s="657"/>
      <c r="O32" s="657"/>
      <c r="P32" s="657"/>
      <c r="Q32" s="658"/>
      <c r="R32" s="659">
        <v>660091</v>
      </c>
      <c r="S32" s="660"/>
      <c r="T32" s="660"/>
      <c r="U32" s="660"/>
      <c r="V32" s="660"/>
      <c r="W32" s="660"/>
      <c r="X32" s="660"/>
      <c r="Y32" s="661"/>
      <c r="Z32" s="662">
        <v>6.6</v>
      </c>
      <c r="AA32" s="662"/>
      <c r="AB32" s="662"/>
      <c r="AC32" s="662"/>
      <c r="AD32" s="663" t="s">
        <v>250</v>
      </c>
      <c r="AE32" s="663"/>
      <c r="AF32" s="663"/>
      <c r="AG32" s="663"/>
      <c r="AH32" s="663"/>
      <c r="AI32" s="663"/>
      <c r="AJ32" s="663"/>
      <c r="AK32" s="663"/>
      <c r="AL32" s="664" t="s">
        <v>250</v>
      </c>
      <c r="AM32" s="665"/>
      <c r="AN32" s="665"/>
      <c r="AO32" s="666"/>
      <c r="AP32" s="707"/>
      <c r="AQ32" s="708"/>
      <c r="AR32" s="708"/>
      <c r="AS32" s="708"/>
      <c r="AT32" s="712"/>
      <c r="AU32" s="214" t="s">
        <v>320</v>
      </c>
      <c r="AX32" s="656" t="s">
        <v>321</v>
      </c>
      <c r="AY32" s="657"/>
      <c r="AZ32" s="657"/>
      <c r="BA32" s="657"/>
      <c r="BB32" s="657"/>
      <c r="BC32" s="657"/>
      <c r="BD32" s="657"/>
      <c r="BE32" s="657"/>
      <c r="BF32" s="658"/>
      <c r="BG32" s="716">
        <v>99.3</v>
      </c>
      <c r="BH32" s="691"/>
      <c r="BI32" s="691"/>
      <c r="BJ32" s="691"/>
      <c r="BK32" s="691"/>
      <c r="BL32" s="691"/>
      <c r="BM32" s="665">
        <v>94.7</v>
      </c>
      <c r="BN32" s="691"/>
      <c r="BO32" s="691"/>
      <c r="BP32" s="691"/>
      <c r="BQ32" s="714"/>
      <c r="BR32" s="716">
        <v>99</v>
      </c>
      <c r="BS32" s="691"/>
      <c r="BT32" s="691"/>
      <c r="BU32" s="691"/>
      <c r="BV32" s="691"/>
      <c r="BW32" s="691"/>
      <c r="BX32" s="665">
        <v>94.2</v>
      </c>
      <c r="BY32" s="691"/>
      <c r="BZ32" s="691"/>
      <c r="CA32" s="691"/>
      <c r="CB32" s="714"/>
      <c r="CD32" s="699"/>
      <c r="CE32" s="700"/>
      <c r="CF32" s="656" t="s">
        <v>322</v>
      </c>
      <c r="CG32" s="657"/>
      <c r="CH32" s="657"/>
      <c r="CI32" s="657"/>
      <c r="CJ32" s="657"/>
      <c r="CK32" s="657"/>
      <c r="CL32" s="657"/>
      <c r="CM32" s="657"/>
      <c r="CN32" s="657"/>
      <c r="CO32" s="657"/>
      <c r="CP32" s="657"/>
      <c r="CQ32" s="658"/>
      <c r="CR32" s="659">
        <v>247</v>
      </c>
      <c r="CS32" s="660"/>
      <c r="CT32" s="660"/>
      <c r="CU32" s="660"/>
      <c r="CV32" s="660"/>
      <c r="CW32" s="660"/>
      <c r="CX32" s="660"/>
      <c r="CY32" s="661"/>
      <c r="CZ32" s="664">
        <v>0</v>
      </c>
      <c r="DA32" s="689"/>
      <c r="DB32" s="689"/>
      <c r="DC32" s="693"/>
      <c r="DD32" s="668">
        <v>247</v>
      </c>
      <c r="DE32" s="660"/>
      <c r="DF32" s="660"/>
      <c r="DG32" s="660"/>
      <c r="DH32" s="660"/>
      <c r="DI32" s="660"/>
      <c r="DJ32" s="660"/>
      <c r="DK32" s="661"/>
      <c r="DL32" s="668">
        <v>247</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5">
      <c r="B33" s="656" t="s">
        <v>323</v>
      </c>
      <c r="C33" s="657"/>
      <c r="D33" s="657"/>
      <c r="E33" s="657"/>
      <c r="F33" s="657"/>
      <c r="G33" s="657"/>
      <c r="H33" s="657"/>
      <c r="I33" s="657"/>
      <c r="J33" s="657"/>
      <c r="K33" s="657"/>
      <c r="L33" s="657"/>
      <c r="M33" s="657"/>
      <c r="N33" s="657"/>
      <c r="O33" s="657"/>
      <c r="P33" s="657"/>
      <c r="Q33" s="658"/>
      <c r="R33" s="659">
        <v>70195</v>
      </c>
      <c r="S33" s="660"/>
      <c r="T33" s="660"/>
      <c r="U33" s="660"/>
      <c r="V33" s="660"/>
      <c r="W33" s="660"/>
      <c r="X33" s="660"/>
      <c r="Y33" s="661"/>
      <c r="Z33" s="662">
        <v>0.7</v>
      </c>
      <c r="AA33" s="662"/>
      <c r="AB33" s="662"/>
      <c r="AC33" s="662"/>
      <c r="AD33" s="663" t="s">
        <v>186</v>
      </c>
      <c r="AE33" s="663"/>
      <c r="AF33" s="663"/>
      <c r="AG33" s="663"/>
      <c r="AH33" s="663"/>
      <c r="AI33" s="663"/>
      <c r="AJ33" s="663"/>
      <c r="AK33" s="663"/>
      <c r="AL33" s="664" t="s">
        <v>186</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99.4</v>
      </c>
      <c r="BH33" s="718"/>
      <c r="BI33" s="718"/>
      <c r="BJ33" s="718"/>
      <c r="BK33" s="718"/>
      <c r="BL33" s="718"/>
      <c r="BM33" s="719">
        <v>92.5</v>
      </c>
      <c r="BN33" s="718"/>
      <c r="BO33" s="718"/>
      <c r="BP33" s="718"/>
      <c r="BQ33" s="720"/>
      <c r="BR33" s="717">
        <v>99.2</v>
      </c>
      <c r="BS33" s="718"/>
      <c r="BT33" s="718"/>
      <c r="BU33" s="718"/>
      <c r="BV33" s="718"/>
      <c r="BW33" s="718"/>
      <c r="BX33" s="719">
        <v>92.2</v>
      </c>
      <c r="BY33" s="718"/>
      <c r="BZ33" s="718"/>
      <c r="CA33" s="718"/>
      <c r="CB33" s="720"/>
      <c r="CD33" s="656" t="s">
        <v>325</v>
      </c>
      <c r="CE33" s="657"/>
      <c r="CF33" s="657"/>
      <c r="CG33" s="657"/>
      <c r="CH33" s="657"/>
      <c r="CI33" s="657"/>
      <c r="CJ33" s="657"/>
      <c r="CK33" s="657"/>
      <c r="CL33" s="657"/>
      <c r="CM33" s="657"/>
      <c r="CN33" s="657"/>
      <c r="CO33" s="657"/>
      <c r="CP33" s="657"/>
      <c r="CQ33" s="658"/>
      <c r="CR33" s="659">
        <v>4956830</v>
      </c>
      <c r="CS33" s="691"/>
      <c r="CT33" s="691"/>
      <c r="CU33" s="691"/>
      <c r="CV33" s="691"/>
      <c r="CW33" s="691"/>
      <c r="CX33" s="691"/>
      <c r="CY33" s="692"/>
      <c r="CZ33" s="664">
        <v>50.6</v>
      </c>
      <c r="DA33" s="689"/>
      <c r="DB33" s="689"/>
      <c r="DC33" s="693"/>
      <c r="DD33" s="668">
        <v>3864469</v>
      </c>
      <c r="DE33" s="691"/>
      <c r="DF33" s="691"/>
      <c r="DG33" s="691"/>
      <c r="DH33" s="691"/>
      <c r="DI33" s="691"/>
      <c r="DJ33" s="691"/>
      <c r="DK33" s="692"/>
      <c r="DL33" s="668">
        <v>2474511</v>
      </c>
      <c r="DM33" s="691"/>
      <c r="DN33" s="691"/>
      <c r="DO33" s="691"/>
      <c r="DP33" s="691"/>
      <c r="DQ33" s="691"/>
      <c r="DR33" s="691"/>
      <c r="DS33" s="691"/>
      <c r="DT33" s="691"/>
      <c r="DU33" s="691"/>
      <c r="DV33" s="692"/>
      <c r="DW33" s="664">
        <v>44.9</v>
      </c>
      <c r="DX33" s="689"/>
      <c r="DY33" s="689"/>
      <c r="DZ33" s="689"/>
      <c r="EA33" s="689"/>
      <c r="EB33" s="689"/>
      <c r="EC33" s="690"/>
    </row>
    <row r="34" spans="2:133" ht="11.25" customHeight="1" x14ac:dyDescent="0.25">
      <c r="B34" s="656" t="s">
        <v>326</v>
      </c>
      <c r="C34" s="657"/>
      <c r="D34" s="657"/>
      <c r="E34" s="657"/>
      <c r="F34" s="657"/>
      <c r="G34" s="657"/>
      <c r="H34" s="657"/>
      <c r="I34" s="657"/>
      <c r="J34" s="657"/>
      <c r="K34" s="657"/>
      <c r="L34" s="657"/>
      <c r="M34" s="657"/>
      <c r="N34" s="657"/>
      <c r="O34" s="657"/>
      <c r="P34" s="657"/>
      <c r="Q34" s="658"/>
      <c r="R34" s="659">
        <v>85882</v>
      </c>
      <c r="S34" s="660"/>
      <c r="T34" s="660"/>
      <c r="U34" s="660"/>
      <c r="V34" s="660"/>
      <c r="W34" s="660"/>
      <c r="X34" s="660"/>
      <c r="Y34" s="661"/>
      <c r="Z34" s="662">
        <v>0.9</v>
      </c>
      <c r="AA34" s="662"/>
      <c r="AB34" s="662"/>
      <c r="AC34" s="662"/>
      <c r="AD34" s="663" t="s">
        <v>176</v>
      </c>
      <c r="AE34" s="663"/>
      <c r="AF34" s="663"/>
      <c r="AG34" s="663"/>
      <c r="AH34" s="663"/>
      <c r="AI34" s="663"/>
      <c r="AJ34" s="663"/>
      <c r="AK34" s="663"/>
      <c r="AL34" s="664" t="s">
        <v>186</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1484049</v>
      </c>
      <c r="CS34" s="660"/>
      <c r="CT34" s="660"/>
      <c r="CU34" s="660"/>
      <c r="CV34" s="660"/>
      <c r="CW34" s="660"/>
      <c r="CX34" s="660"/>
      <c r="CY34" s="661"/>
      <c r="CZ34" s="664">
        <v>15.1</v>
      </c>
      <c r="DA34" s="689"/>
      <c r="DB34" s="689"/>
      <c r="DC34" s="693"/>
      <c r="DD34" s="668">
        <v>1184591</v>
      </c>
      <c r="DE34" s="660"/>
      <c r="DF34" s="660"/>
      <c r="DG34" s="660"/>
      <c r="DH34" s="660"/>
      <c r="DI34" s="660"/>
      <c r="DJ34" s="660"/>
      <c r="DK34" s="661"/>
      <c r="DL34" s="668">
        <v>855043</v>
      </c>
      <c r="DM34" s="660"/>
      <c r="DN34" s="660"/>
      <c r="DO34" s="660"/>
      <c r="DP34" s="660"/>
      <c r="DQ34" s="660"/>
      <c r="DR34" s="660"/>
      <c r="DS34" s="660"/>
      <c r="DT34" s="660"/>
      <c r="DU34" s="660"/>
      <c r="DV34" s="661"/>
      <c r="DW34" s="664">
        <v>15.5</v>
      </c>
      <c r="DX34" s="689"/>
      <c r="DY34" s="689"/>
      <c r="DZ34" s="689"/>
      <c r="EA34" s="689"/>
      <c r="EB34" s="689"/>
      <c r="EC34" s="690"/>
    </row>
    <row r="35" spans="2:133" ht="11.25" customHeight="1" x14ac:dyDescent="0.25">
      <c r="B35" s="656" t="s">
        <v>328</v>
      </c>
      <c r="C35" s="657"/>
      <c r="D35" s="657"/>
      <c r="E35" s="657"/>
      <c r="F35" s="657"/>
      <c r="G35" s="657"/>
      <c r="H35" s="657"/>
      <c r="I35" s="657"/>
      <c r="J35" s="657"/>
      <c r="K35" s="657"/>
      <c r="L35" s="657"/>
      <c r="M35" s="657"/>
      <c r="N35" s="657"/>
      <c r="O35" s="657"/>
      <c r="P35" s="657"/>
      <c r="Q35" s="658"/>
      <c r="R35" s="659">
        <v>293882</v>
      </c>
      <c r="S35" s="660"/>
      <c r="T35" s="660"/>
      <c r="U35" s="660"/>
      <c r="V35" s="660"/>
      <c r="W35" s="660"/>
      <c r="X35" s="660"/>
      <c r="Y35" s="661"/>
      <c r="Z35" s="662">
        <v>2.9</v>
      </c>
      <c r="AA35" s="662"/>
      <c r="AB35" s="662"/>
      <c r="AC35" s="662"/>
      <c r="AD35" s="663" t="s">
        <v>186</v>
      </c>
      <c r="AE35" s="663"/>
      <c r="AF35" s="663"/>
      <c r="AG35" s="663"/>
      <c r="AH35" s="663"/>
      <c r="AI35" s="663"/>
      <c r="AJ35" s="663"/>
      <c r="AK35" s="663"/>
      <c r="AL35" s="664" t="s">
        <v>186</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248006</v>
      </c>
      <c r="CS35" s="691"/>
      <c r="CT35" s="691"/>
      <c r="CU35" s="691"/>
      <c r="CV35" s="691"/>
      <c r="CW35" s="691"/>
      <c r="CX35" s="691"/>
      <c r="CY35" s="692"/>
      <c r="CZ35" s="664">
        <v>2.5</v>
      </c>
      <c r="DA35" s="689"/>
      <c r="DB35" s="689"/>
      <c r="DC35" s="693"/>
      <c r="DD35" s="668">
        <v>199875</v>
      </c>
      <c r="DE35" s="691"/>
      <c r="DF35" s="691"/>
      <c r="DG35" s="691"/>
      <c r="DH35" s="691"/>
      <c r="DI35" s="691"/>
      <c r="DJ35" s="691"/>
      <c r="DK35" s="692"/>
      <c r="DL35" s="668">
        <v>77186</v>
      </c>
      <c r="DM35" s="691"/>
      <c r="DN35" s="691"/>
      <c r="DO35" s="691"/>
      <c r="DP35" s="691"/>
      <c r="DQ35" s="691"/>
      <c r="DR35" s="691"/>
      <c r="DS35" s="691"/>
      <c r="DT35" s="691"/>
      <c r="DU35" s="691"/>
      <c r="DV35" s="692"/>
      <c r="DW35" s="664">
        <v>1.4</v>
      </c>
      <c r="DX35" s="689"/>
      <c r="DY35" s="689"/>
      <c r="DZ35" s="689"/>
      <c r="EA35" s="689"/>
      <c r="EB35" s="689"/>
      <c r="EC35" s="690"/>
    </row>
    <row r="36" spans="2:133" ht="11.25" customHeight="1" x14ac:dyDescent="0.25">
      <c r="B36" s="656" t="s">
        <v>332</v>
      </c>
      <c r="C36" s="657"/>
      <c r="D36" s="657"/>
      <c r="E36" s="657"/>
      <c r="F36" s="657"/>
      <c r="G36" s="657"/>
      <c r="H36" s="657"/>
      <c r="I36" s="657"/>
      <c r="J36" s="657"/>
      <c r="K36" s="657"/>
      <c r="L36" s="657"/>
      <c r="M36" s="657"/>
      <c r="N36" s="657"/>
      <c r="O36" s="657"/>
      <c r="P36" s="657"/>
      <c r="Q36" s="658"/>
      <c r="R36" s="659">
        <v>137196</v>
      </c>
      <c r="S36" s="660"/>
      <c r="T36" s="660"/>
      <c r="U36" s="660"/>
      <c r="V36" s="660"/>
      <c r="W36" s="660"/>
      <c r="X36" s="660"/>
      <c r="Y36" s="661"/>
      <c r="Z36" s="662">
        <v>1.4</v>
      </c>
      <c r="AA36" s="662"/>
      <c r="AB36" s="662"/>
      <c r="AC36" s="662"/>
      <c r="AD36" s="663" t="s">
        <v>250</v>
      </c>
      <c r="AE36" s="663"/>
      <c r="AF36" s="663"/>
      <c r="AG36" s="663"/>
      <c r="AH36" s="663"/>
      <c r="AI36" s="663"/>
      <c r="AJ36" s="663"/>
      <c r="AK36" s="663"/>
      <c r="AL36" s="664" t="s">
        <v>186</v>
      </c>
      <c r="AM36" s="665"/>
      <c r="AN36" s="665"/>
      <c r="AO36" s="666"/>
      <c r="AP36" s="222"/>
      <c r="AQ36" s="725" t="s">
        <v>333</v>
      </c>
      <c r="AR36" s="726"/>
      <c r="AS36" s="726"/>
      <c r="AT36" s="726"/>
      <c r="AU36" s="726"/>
      <c r="AV36" s="726"/>
      <c r="AW36" s="726"/>
      <c r="AX36" s="726"/>
      <c r="AY36" s="727"/>
      <c r="AZ36" s="648">
        <v>1092376</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7640</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2214011</v>
      </c>
      <c r="CS36" s="660"/>
      <c r="CT36" s="660"/>
      <c r="CU36" s="660"/>
      <c r="CV36" s="660"/>
      <c r="CW36" s="660"/>
      <c r="CX36" s="660"/>
      <c r="CY36" s="661"/>
      <c r="CZ36" s="664">
        <v>22.6</v>
      </c>
      <c r="DA36" s="689"/>
      <c r="DB36" s="689"/>
      <c r="DC36" s="693"/>
      <c r="DD36" s="668">
        <v>1742583</v>
      </c>
      <c r="DE36" s="660"/>
      <c r="DF36" s="660"/>
      <c r="DG36" s="660"/>
      <c r="DH36" s="660"/>
      <c r="DI36" s="660"/>
      <c r="DJ36" s="660"/>
      <c r="DK36" s="661"/>
      <c r="DL36" s="668">
        <v>1078715</v>
      </c>
      <c r="DM36" s="660"/>
      <c r="DN36" s="660"/>
      <c r="DO36" s="660"/>
      <c r="DP36" s="660"/>
      <c r="DQ36" s="660"/>
      <c r="DR36" s="660"/>
      <c r="DS36" s="660"/>
      <c r="DT36" s="660"/>
      <c r="DU36" s="660"/>
      <c r="DV36" s="661"/>
      <c r="DW36" s="664">
        <v>19.600000000000001</v>
      </c>
      <c r="DX36" s="689"/>
      <c r="DY36" s="689"/>
      <c r="DZ36" s="689"/>
      <c r="EA36" s="689"/>
      <c r="EB36" s="689"/>
      <c r="EC36" s="690"/>
    </row>
    <row r="37" spans="2:133" ht="11.25" customHeight="1" x14ac:dyDescent="0.25">
      <c r="B37" s="656" t="s">
        <v>336</v>
      </c>
      <c r="C37" s="657"/>
      <c r="D37" s="657"/>
      <c r="E37" s="657"/>
      <c r="F37" s="657"/>
      <c r="G37" s="657"/>
      <c r="H37" s="657"/>
      <c r="I37" s="657"/>
      <c r="J37" s="657"/>
      <c r="K37" s="657"/>
      <c r="L37" s="657"/>
      <c r="M37" s="657"/>
      <c r="N37" s="657"/>
      <c r="O37" s="657"/>
      <c r="P37" s="657"/>
      <c r="Q37" s="658"/>
      <c r="R37" s="659">
        <v>197690</v>
      </c>
      <c r="S37" s="660"/>
      <c r="T37" s="660"/>
      <c r="U37" s="660"/>
      <c r="V37" s="660"/>
      <c r="W37" s="660"/>
      <c r="X37" s="660"/>
      <c r="Y37" s="661"/>
      <c r="Z37" s="662">
        <v>2</v>
      </c>
      <c r="AA37" s="662"/>
      <c r="AB37" s="662"/>
      <c r="AC37" s="662"/>
      <c r="AD37" s="663">
        <v>7801</v>
      </c>
      <c r="AE37" s="663"/>
      <c r="AF37" s="663"/>
      <c r="AG37" s="663"/>
      <c r="AH37" s="663"/>
      <c r="AI37" s="663"/>
      <c r="AJ37" s="663"/>
      <c r="AK37" s="663"/>
      <c r="AL37" s="664">
        <v>0.1</v>
      </c>
      <c r="AM37" s="665"/>
      <c r="AN37" s="665"/>
      <c r="AO37" s="666"/>
      <c r="AQ37" s="722" t="s">
        <v>337</v>
      </c>
      <c r="AR37" s="723"/>
      <c r="AS37" s="723"/>
      <c r="AT37" s="723"/>
      <c r="AU37" s="723"/>
      <c r="AV37" s="723"/>
      <c r="AW37" s="723"/>
      <c r="AX37" s="723"/>
      <c r="AY37" s="724"/>
      <c r="AZ37" s="659">
        <v>305243</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7640</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595089</v>
      </c>
      <c r="CS37" s="691"/>
      <c r="CT37" s="691"/>
      <c r="CU37" s="691"/>
      <c r="CV37" s="691"/>
      <c r="CW37" s="691"/>
      <c r="CX37" s="691"/>
      <c r="CY37" s="692"/>
      <c r="CZ37" s="664">
        <v>6.1</v>
      </c>
      <c r="DA37" s="689"/>
      <c r="DB37" s="689"/>
      <c r="DC37" s="693"/>
      <c r="DD37" s="668">
        <v>586521</v>
      </c>
      <c r="DE37" s="691"/>
      <c r="DF37" s="691"/>
      <c r="DG37" s="691"/>
      <c r="DH37" s="691"/>
      <c r="DI37" s="691"/>
      <c r="DJ37" s="691"/>
      <c r="DK37" s="692"/>
      <c r="DL37" s="668">
        <v>523888</v>
      </c>
      <c r="DM37" s="691"/>
      <c r="DN37" s="691"/>
      <c r="DO37" s="691"/>
      <c r="DP37" s="691"/>
      <c r="DQ37" s="691"/>
      <c r="DR37" s="691"/>
      <c r="DS37" s="691"/>
      <c r="DT37" s="691"/>
      <c r="DU37" s="691"/>
      <c r="DV37" s="692"/>
      <c r="DW37" s="664">
        <v>9.5</v>
      </c>
      <c r="DX37" s="689"/>
      <c r="DY37" s="689"/>
      <c r="DZ37" s="689"/>
      <c r="EA37" s="689"/>
      <c r="EB37" s="689"/>
      <c r="EC37" s="690"/>
    </row>
    <row r="38" spans="2:133" ht="11.25" customHeight="1" x14ac:dyDescent="0.25">
      <c r="B38" s="656" t="s">
        <v>340</v>
      </c>
      <c r="C38" s="657"/>
      <c r="D38" s="657"/>
      <c r="E38" s="657"/>
      <c r="F38" s="657"/>
      <c r="G38" s="657"/>
      <c r="H38" s="657"/>
      <c r="I38" s="657"/>
      <c r="J38" s="657"/>
      <c r="K38" s="657"/>
      <c r="L38" s="657"/>
      <c r="M38" s="657"/>
      <c r="N38" s="657"/>
      <c r="O38" s="657"/>
      <c r="P38" s="657"/>
      <c r="Q38" s="658"/>
      <c r="R38" s="659">
        <v>1165418</v>
      </c>
      <c r="S38" s="660"/>
      <c r="T38" s="660"/>
      <c r="U38" s="660"/>
      <c r="V38" s="660"/>
      <c r="W38" s="660"/>
      <c r="X38" s="660"/>
      <c r="Y38" s="661"/>
      <c r="Z38" s="662">
        <v>11.6</v>
      </c>
      <c r="AA38" s="662"/>
      <c r="AB38" s="662"/>
      <c r="AC38" s="662"/>
      <c r="AD38" s="663" t="s">
        <v>250</v>
      </c>
      <c r="AE38" s="663"/>
      <c r="AF38" s="663"/>
      <c r="AG38" s="663"/>
      <c r="AH38" s="663"/>
      <c r="AI38" s="663"/>
      <c r="AJ38" s="663"/>
      <c r="AK38" s="663"/>
      <c r="AL38" s="664" t="s">
        <v>250</v>
      </c>
      <c r="AM38" s="665"/>
      <c r="AN38" s="665"/>
      <c r="AO38" s="666"/>
      <c r="AQ38" s="722" t="s">
        <v>341</v>
      </c>
      <c r="AR38" s="723"/>
      <c r="AS38" s="723"/>
      <c r="AT38" s="723"/>
      <c r="AU38" s="723"/>
      <c r="AV38" s="723"/>
      <c r="AW38" s="723"/>
      <c r="AX38" s="723"/>
      <c r="AY38" s="724"/>
      <c r="AZ38" s="659">
        <v>174816</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1295</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549622</v>
      </c>
      <c r="CS38" s="660"/>
      <c r="CT38" s="660"/>
      <c r="CU38" s="660"/>
      <c r="CV38" s="660"/>
      <c r="CW38" s="660"/>
      <c r="CX38" s="660"/>
      <c r="CY38" s="661"/>
      <c r="CZ38" s="664">
        <v>5.6</v>
      </c>
      <c r="DA38" s="689"/>
      <c r="DB38" s="689"/>
      <c r="DC38" s="693"/>
      <c r="DD38" s="668">
        <v>467558</v>
      </c>
      <c r="DE38" s="660"/>
      <c r="DF38" s="660"/>
      <c r="DG38" s="660"/>
      <c r="DH38" s="660"/>
      <c r="DI38" s="660"/>
      <c r="DJ38" s="660"/>
      <c r="DK38" s="661"/>
      <c r="DL38" s="668">
        <v>463567</v>
      </c>
      <c r="DM38" s="660"/>
      <c r="DN38" s="660"/>
      <c r="DO38" s="660"/>
      <c r="DP38" s="660"/>
      <c r="DQ38" s="660"/>
      <c r="DR38" s="660"/>
      <c r="DS38" s="660"/>
      <c r="DT38" s="660"/>
      <c r="DU38" s="660"/>
      <c r="DV38" s="661"/>
      <c r="DW38" s="664">
        <v>8.4</v>
      </c>
      <c r="DX38" s="689"/>
      <c r="DY38" s="689"/>
      <c r="DZ38" s="689"/>
      <c r="EA38" s="689"/>
      <c r="EB38" s="689"/>
      <c r="EC38" s="690"/>
    </row>
    <row r="39" spans="2:133" ht="11.25" customHeight="1" x14ac:dyDescent="0.25">
      <c r="B39" s="656" t="s">
        <v>344</v>
      </c>
      <c r="C39" s="657"/>
      <c r="D39" s="657"/>
      <c r="E39" s="657"/>
      <c r="F39" s="657"/>
      <c r="G39" s="657"/>
      <c r="H39" s="657"/>
      <c r="I39" s="657"/>
      <c r="J39" s="657"/>
      <c r="K39" s="657"/>
      <c r="L39" s="657"/>
      <c r="M39" s="657"/>
      <c r="N39" s="657"/>
      <c r="O39" s="657"/>
      <c r="P39" s="657"/>
      <c r="Q39" s="658"/>
      <c r="R39" s="659" t="s">
        <v>250</v>
      </c>
      <c r="S39" s="660"/>
      <c r="T39" s="660"/>
      <c r="U39" s="660"/>
      <c r="V39" s="660"/>
      <c r="W39" s="660"/>
      <c r="X39" s="660"/>
      <c r="Y39" s="661"/>
      <c r="Z39" s="662" t="s">
        <v>250</v>
      </c>
      <c r="AA39" s="662"/>
      <c r="AB39" s="662"/>
      <c r="AC39" s="662"/>
      <c r="AD39" s="663" t="s">
        <v>186</v>
      </c>
      <c r="AE39" s="663"/>
      <c r="AF39" s="663"/>
      <c r="AG39" s="663"/>
      <c r="AH39" s="663"/>
      <c r="AI39" s="663"/>
      <c r="AJ39" s="663"/>
      <c r="AK39" s="663"/>
      <c r="AL39" s="664" t="s">
        <v>250</v>
      </c>
      <c r="AM39" s="665"/>
      <c r="AN39" s="665"/>
      <c r="AO39" s="666"/>
      <c r="AQ39" s="722" t="s">
        <v>345</v>
      </c>
      <c r="AR39" s="723"/>
      <c r="AS39" s="723"/>
      <c r="AT39" s="723"/>
      <c r="AU39" s="723"/>
      <c r="AV39" s="723"/>
      <c r="AW39" s="723"/>
      <c r="AX39" s="723"/>
      <c r="AY39" s="724"/>
      <c r="AZ39" s="659">
        <v>62695</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2145</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287162</v>
      </c>
      <c r="CS39" s="691"/>
      <c r="CT39" s="691"/>
      <c r="CU39" s="691"/>
      <c r="CV39" s="691"/>
      <c r="CW39" s="691"/>
      <c r="CX39" s="691"/>
      <c r="CY39" s="692"/>
      <c r="CZ39" s="664">
        <v>2.9</v>
      </c>
      <c r="DA39" s="689"/>
      <c r="DB39" s="689"/>
      <c r="DC39" s="693"/>
      <c r="DD39" s="668">
        <v>188882</v>
      </c>
      <c r="DE39" s="691"/>
      <c r="DF39" s="691"/>
      <c r="DG39" s="691"/>
      <c r="DH39" s="691"/>
      <c r="DI39" s="691"/>
      <c r="DJ39" s="691"/>
      <c r="DK39" s="692"/>
      <c r="DL39" s="668" t="s">
        <v>186</v>
      </c>
      <c r="DM39" s="691"/>
      <c r="DN39" s="691"/>
      <c r="DO39" s="691"/>
      <c r="DP39" s="691"/>
      <c r="DQ39" s="691"/>
      <c r="DR39" s="691"/>
      <c r="DS39" s="691"/>
      <c r="DT39" s="691"/>
      <c r="DU39" s="691"/>
      <c r="DV39" s="692"/>
      <c r="DW39" s="664" t="s">
        <v>250</v>
      </c>
      <c r="DX39" s="689"/>
      <c r="DY39" s="689"/>
      <c r="DZ39" s="689"/>
      <c r="EA39" s="689"/>
      <c r="EB39" s="689"/>
      <c r="EC39" s="690"/>
    </row>
    <row r="40" spans="2:133" ht="11.25" customHeight="1" x14ac:dyDescent="0.25">
      <c r="B40" s="656" t="s">
        <v>348</v>
      </c>
      <c r="C40" s="657"/>
      <c r="D40" s="657"/>
      <c r="E40" s="657"/>
      <c r="F40" s="657"/>
      <c r="G40" s="657"/>
      <c r="H40" s="657"/>
      <c r="I40" s="657"/>
      <c r="J40" s="657"/>
      <c r="K40" s="657"/>
      <c r="L40" s="657"/>
      <c r="M40" s="657"/>
      <c r="N40" s="657"/>
      <c r="O40" s="657"/>
      <c r="P40" s="657"/>
      <c r="Q40" s="658"/>
      <c r="R40" s="659">
        <v>49518</v>
      </c>
      <c r="S40" s="660"/>
      <c r="T40" s="660"/>
      <c r="U40" s="660"/>
      <c r="V40" s="660"/>
      <c r="W40" s="660"/>
      <c r="X40" s="660"/>
      <c r="Y40" s="661"/>
      <c r="Z40" s="662">
        <v>0.5</v>
      </c>
      <c r="AA40" s="662"/>
      <c r="AB40" s="662"/>
      <c r="AC40" s="662"/>
      <c r="AD40" s="663" t="s">
        <v>186</v>
      </c>
      <c r="AE40" s="663"/>
      <c r="AF40" s="663"/>
      <c r="AG40" s="663"/>
      <c r="AH40" s="663"/>
      <c r="AI40" s="663"/>
      <c r="AJ40" s="663"/>
      <c r="AK40" s="663"/>
      <c r="AL40" s="664" t="s">
        <v>186</v>
      </c>
      <c r="AM40" s="665"/>
      <c r="AN40" s="665"/>
      <c r="AO40" s="666"/>
      <c r="AQ40" s="722" t="s">
        <v>349</v>
      </c>
      <c r="AR40" s="723"/>
      <c r="AS40" s="723"/>
      <c r="AT40" s="723"/>
      <c r="AU40" s="723"/>
      <c r="AV40" s="723"/>
      <c r="AW40" s="723"/>
      <c r="AX40" s="723"/>
      <c r="AY40" s="724"/>
      <c r="AZ40" s="659" t="s">
        <v>186</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135</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173980</v>
      </c>
      <c r="CS40" s="660"/>
      <c r="CT40" s="660"/>
      <c r="CU40" s="660"/>
      <c r="CV40" s="660"/>
      <c r="CW40" s="660"/>
      <c r="CX40" s="660"/>
      <c r="CY40" s="661"/>
      <c r="CZ40" s="664">
        <v>1.8</v>
      </c>
      <c r="DA40" s="689"/>
      <c r="DB40" s="689"/>
      <c r="DC40" s="693"/>
      <c r="DD40" s="668">
        <v>80980</v>
      </c>
      <c r="DE40" s="660"/>
      <c r="DF40" s="660"/>
      <c r="DG40" s="660"/>
      <c r="DH40" s="660"/>
      <c r="DI40" s="660"/>
      <c r="DJ40" s="660"/>
      <c r="DK40" s="661"/>
      <c r="DL40" s="668" t="s">
        <v>186</v>
      </c>
      <c r="DM40" s="660"/>
      <c r="DN40" s="660"/>
      <c r="DO40" s="660"/>
      <c r="DP40" s="660"/>
      <c r="DQ40" s="660"/>
      <c r="DR40" s="660"/>
      <c r="DS40" s="660"/>
      <c r="DT40" s="660"/>
      <c r="DU40" s="660"/>
      <c r="DV40" s="661"/>
      <c r="DW40" s="664" t="s">
        <v>186</v>
      </c>
      <c r="DX40" s="689"/>
      <c r="DY40" s="689"/>
      <c r="DZ40" s="689"/>
      <c r="EA40" s="689"/>
      <c r="EB40" s="689"/>
      <c r="EC40" s="690"/>
    </row>
    <row r="41" spans="2:133" ht="11.25" customHeight="1" x14ac:dyDescent="0.25">
      <c r="B41" s="680" t="s">
        <v>353</v>
      </c>
      <c r="C41" s="681"/>
      <c r="D41" s="681"/>
      <c r="E41" s="681"/>
      <c r="F41" s="681"/>
      <c r="G41" s="681"/>
      <c r="H41" s="681"/>
      <c r="I41" s="681"/>
      <c r="J41" s="681"/>
      <c r="K41" s="681"/>
      <c r="L41" s="681"/>
      <c r="M41" s="681"/>
      <c r="N41" s="681"/>
      <c r="O41" s="681"/>
      <c r="P41" s="681"/>
      <c r="Q41" s="682"/>
      <c r="R41" s="731">
        <v>10072649</v>
      </c>
      <c r="S41" s="732"/>
      <c r="T41" s="732"/>
      <c r="U41" s="732"/>
      <c r="V41" s="732"/>
      <c r="W41" s="732"/>
      <c r="X41" s="732"/>
      <c r="Y41" s="736"/>
      <c r="Z41" s="737">
        <v>100</v>
      </c>
      <c r="AA41" s="737"/>
      <c r="AB41" s="737"/>
      <c r="AC41" s="737"/>
      <c r="AD41" s="738">
        <v>5463342</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259166</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250</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250</v>
      </c>
      <c r="CS41" s="691"/>
      <c r="CT41" s="691"/>
      <c r="CU41" s="691"/>
      <c r="CV41" s="691"/>
      <c r="CW41" s="691"/>
      <c r="CX41" s="691"/>
      <c r="CY41" s="692"/>
      <c r="CZ41" s="664" t="s">
        <v>250</v>
      </c>
      <c r="DA41" s="689"/>
      <c r="DB41" s="689"/>
      <c r="DC41" s="693"/>
      <c r="DD41" s="668" t="s">
        <v>250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5">
      <c r="AQ42" s="728" t="s">
        <v>357</v>
      </c>
      <c r="AR42" s="729"/>
      <c r="AS42" s="729"/>
      <c r="AT42" s="729"/>
      <c r="AU42" s="729"/>
      <c r="AV42" s="729"/>
      <c r="AW42" s="729"/>
      <c r="AX42" s="729"/>
      <c r="AY42" s="730"/>
      <c r="AZ42" s="731">
        <v>290456</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325</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1697301</v>
      </c>
      <c r="CS42" s="691"/>
      <c r="CT42" s="691"/>
      <c r="CU42" s="691"/>
      <c r="CV42" s="691"/>
      <c r="CW42" s="691"/>
      <c r="CX42" s="691"/>
      <c r="CY42" s="692"/>
      <c r="CZ42" s="664">
        <v>17.3</v>
      </c>
      <c r="DA42" s="689"/>
      <c r="DB42" s="689"/>
      <c r="DC42" s="693"/>
      <c r="DD42" s="668">
        <v>371328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5">
      <c r="B43" s="214" t="s">
        <v>360</v>
      </c>
      <c r="CD43" s="656" t="s">
        <v>361</v>
      </c>
      <c r="CE43" s="657"/>
      <c r="CF43" s="657"/>
      <c r="CG43" s="657"/>
      <c r="CH43" s="657"/>
      <c r="CI43" s="657"/>
      <c r="CJ43" s="657"/>
      <c r="CK43" s="657"/>
      <c r="CL43" s="657"/>
      <c r="CM43" s="657"/>
      <c r="CN43" s="657"/>
      <c r="CO43" s="657"/>
      <c r="CP43" s="657"/>
      <c r="CQ43" s="658"/>
      <c r="CR43" s="659" t="s">
        <v>176</v>
      </c>
      <c r="CS43" s="691"/>
      <c r="CT43" s="691"/>
      <c r="CU43" s="691"/>
      <c r="CV43" s="691"/>
      <c r="CW43" s="691"/>
      <c r="CX43" s="691"/>
      <c r="CY43" s="692"/>
      <c r="CZ43" s="664" t="s">
        <v>250</v>
      </c>
      <c r="DA43" s="689"/>
      <c r="DB43" s="689"/>
      <c r="DC43" s="693"/>
      <c r="DD43" s="668" t="s">
        <v>250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363</v>
      </c>
      <c r="CG44" s="657"/>
      <c r="CH44" s="657"/>
      <c r="CI44" s="657"/>
      <c r="CJ44" s="657"/>
      <c r="CK44" s="657"/>
      <c r="CL44" s="657"/>
      <c r="CM44" s="657"/>
      <c r="CN44" s="657"/>
      <c r="CO44" s="657"/>
      <c r="CP44" s="657"/>
      <c r="CQ44" s="658"/>
      <c r="CR44" s="659">
        <v>1508713</v>
      </c>
      <c r="CS44" s="660"/>
      <c r="CT44" s="660"/>
      <c r="CU44" s="660"/>
      <c r="CV44" s="660"/>
      <c r="CW44" s="660"/>
      <c r="CX44" s="660"/>
      <c r="CY44" s="661"/>
      <c r="CZ44" s="664">
        <v>15.4</v>
      </c>
      <c r="DA44" s="665"/>
      <c r="DB44" s="665"/>
      <c r="DC44" s="671"/>
      <c r="DD44" s="668">
        <v>287763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334762</v>
      </c>
      <c r="CS45" s="691"/>
      <c r="CT45" s="691"/>
      <c r="CU45" s="691"/>
      <c r="CV45" s="691"/>
      <c r="CW45" s="691"/>
      <c r="CX45" s="691"/>
      <c r="CY45" s="692"/>
      <c r="CZ45" s="664">
        <v>3.4</v>
      </c>
      <c r="DA45" s="689"/>
      <c r="DB45" s="689"/>
      <c r="DC45" s="693"/>
      <c r="DD45" s="668">
        <v>3634</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5">
      <c r="B46" s="225"/>
      <c r="CD46" s="697"/>
      <c r="CE46" s="698"/>
      <c r="CF46" s="656" t="s">
        <v>366</v>
      </c>
      <c r="CG46" s="657"/>
      <c r="CH46" s="657"/>
      <c r="CI46" s="657"/>
      <c r="CJ46" s="657"/>
      <c r="CK46" s="657"/>
      <c r="CL46" s="657"/>
      <c r="CM46" s="657"/>
      <c r="CN46" s="657"/>
      <c r="CO46" s="657"/>
      <c r="CP46" s="657"/>
      <c r="CQ46" s="658"/>
      <c r="CR46" s="659">
        <v>1173951</v>
      </c>
      <c r="CS46" s="660"/>
      <c r="CT46" s="660"/>
      <c r="CU46" s="660"/>
      <c r="CV46" s="660"/>
      <c r="CW46" s="660"/>
      <c r="CX46" s="660"/>
      <c r="CY46" s="661"/>
      <c r="CZ46" s="664">
        <v>12</v>
      </c>
      <c r="DA46" s="665"/>
      <c r="DB46" s="665"/>
      <c r="DC46" s="671"/>
      <c r="DD46" s="668">
        <v>284129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5">
      <c r="B47" s="225"/>
      <c r="CD47" s="697"/>
      <c r="CE47" s="698"/>
      <c r="CF47" s="656" t="s">
        <v>367</v>
      </c>
      <c r="CG47" s="657"/>
      <c r="CH47" s="657"/>
      <c r="CI47" s="657"/>
      <c r="CJ47" s="657"/>
      <c r="CK47" s="657"/>
      <c r="CL47" s="657"/>
      <c r="CM47" s="657"/>
      <c r="CN47" s="657"/>
      <c r="CO47" s="657"/>
      <c r="CP47" s="657"/>
      <c r="CQ47" s="658"/>
      <c r="CR47" s="659">
        <v>188588</v>
      </c>
      <c r="CS47" s="691"/>
      <c r="CT47" s="691"/>
      <c r="CU47" s="691"/>
      <c r="CV47" s="691"/>
      <c r="CW47" s="691"/>
      <c r="CX47" s="691"/>
      <c r="CY47" s="692"/>
      <c r="CZ47" s="664">
        <v>1.9</v>
      </c>
      <c r="DA47" s="689"/>
      <c r="DB47" s="689"/>
      <c r="DC47" s="693"/>
      <c r="DD47" s="668">
        <v>83565</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5" x14ac:dyDescent="0.25">
      <c r="B48" s="225"/>
      <c r="CD48" s="699"/>
      <c r="CE48" s="700"/>
      <c r="CF48" s="656" t="s">
        <v>368</v>
      </c>
      <c r="CG48" s="657"/>
      <c r="CH48" s="657"/>
      <c r="CI48" s="657"/>
      <c r="CJ48" s="657"/>
      <c r="CK48" s="657"/>
      <c r="CL48" s="657"/>
      <c r="CM48" s="657"/>
      <c r="CN48" s="657"/>
      <c r="CO48" s="657"/>
      <c r="CP48" s="657"/>
      <c r="CQ48" s="658"/>
      <c r="CR48" s="659" t="s">
        <v>250</v>
      </c>
      <c r="CS48" s="660"/>
      <c r="CT48" s="660"/>
      <c r="CU48" s="660"/>
      <c r="CV48" s="660"/>
      <c r="CW48" s="660"/>
      <c r="CX48" s="660"/>
      <c r="CY48" s="661"/>
      <c r="CZ48" s="664" t="s">
        <v>250</v>
      </c>
      <c r="DA48" s="665"/>
      <c r="DB48" s="665"/>
      <c r="DC48" s="671"/>
      <c r="DD48" s="668" t="s">
        <v>176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5">
      <c r="B49" s="225"/>
      <c r="CD49" s="680" t="s">
        <v>369</v>
      </c>
      <c r="CE49" s="681"/>
      <c r="CF49" s="681"/>
      <c r="CG49" s="681"/>
      <c r="CH49" s="681"/>
      <c r="CI49" s="681"/>
      <c r="CJ49" s="681"/>
      <c r="CK49" s="681"/>
      <c r="CL49" s="681"/>
      <c r="CM49" s="681"/>
      <c r="CN49" s="681"/>
      <c r="CO49" s="681"/>
      <c r="CP49" s="681"/>
      <c r="CQ49" s="682"/>
      <c r="CR49" s="731">
        <v>9799691</v>
      </c>
      <c r="CS49" s="718"/>
      <c r="CT49" s="718"/>
      <c r="CU49" s="718"/>
      <c r="CV49" s="718"/>
      <c r="CW49" s="718"/>
      <c r="CX49" s="718"/>
      <c r="CY49" s="747"/>
      <c r="CZ49" s="739">
        <v>100</v>
      </c>
      <c r="DA49" s="748"/>
      <c r="DB49" s="748"/>
      <c r="DC49" s="749"/>
      <c r="DD49" s="750">
        <v>6760435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8CxckVrSscfAwAfqwKJWnjpEpS+RQvC8CViZmvDaWLPAXBMfoNPKxls3gMkJvxi0YtiuuJsIfXsVSeTHRrBs0Q==" saltValue="wbRcVSWRbCcNYE0EQ9q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2.75" zeroHeight="1" x14ac:dyDescent="0.25"/>
  <cols>
    <col min="1" max="130" width="2.73046875" style="231" customWidth="1"/>
    <col min="131" max="131" width="1.59765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1142" t="s">
        <v>370</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371</v>
      </c>
      <c r="DK2" s="1144"/>
      <c r="DL2" s="1144"/>
      <c r="DM2" s="1144"/>
      <c r="DN2" s="1144"/>
      <c r="DO2" s="1145"/>
      <c r="DP2" s="228"/>
      <c r="DQ2" s="1143" t="s">
        <v>372</v>
      </c>
      <c r="DR2" s="1144"/>
      <c r="DS2" s="1144"/>
      <c r="DT2" s="1144"/>
      <c r="DU2" s="1144"/>
      <c r="DV2" s="1144"/>
      <c r="DW2" s="1144"/>
      <c r="DX2" s="1144"/>
      <c r="DY2" s="1144"/>
      <c r="DZ2" s="1145"/>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4" customFormat="1" ht="26.25" customHeight="1" thickBot="1" x14ac:dyDescent="0.3">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362"/>
      <c r="BA4" s="362"/>
      <c r="BB4" s="362"/>
      <c r="BC4" s="362"/>
      <c r="BD4" s="362"/>
      <c r="BE4" s="232"/>
      <c r="BF4" s="232"/>
      <c r="BG4" s="232"/>
      <c r="BH4" s="232"/>
      <c r="BI4" s="232"/>
      <c r="BJ4" s="232"/>
      <c r="BK4" s="232"/>
      <c r="BL4" s="232"/>
      <c r="BM4" s="232"/>
      <c r="BN4" s="232"/>
      <c r="BO4" s="232"/>
      <c r="BP4" s="232"/>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3"/>
    </row>
    <row r="5" spans="1:131" s="234" customFormat="1" ht="26.25" customHeight="1" x14ac:dyDescent="0.2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46"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362"/>
      <c r="BA5" s="362"/>
      <c r="BB5" s="362"/>
      <c r="BC5" s="362"/>
      <c r="BD5" s="362"/>
      <c r="BE5" s="232"/>
      <c r="BF5" s="232"/>
      <c r="BG5" s="232"/>
      <c r="BH5" s="232"/>
      <c r="BI5" s="232"/>
      <c r="BJ5" s="232"/>
      <c r="BK5" s="232"/>
      <c r="BL5" s="232"/>
      <c r="BM5" s="232"/>
      <c r="BN5" s="232"/>
      <c r="BO5" s="232"/>
      <c r="BP5" s="232"/>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36" t="s">
        <v>389</v>
      </c>
      <c r="DH5" s="1137"/>
      <c r="DI5" s="1137"/>
      <c r="DJ5" s="1137"/>
      <c r="DK5" s="1138"/>
      <c r="DL5" s="1136" t="s">
        <v>390</v>
      </c>
      <c r="DM5" s="1137"/>
      <c r="DN5" s="1137"/>
      <c r="DO5" s="1137"/>
      <c r="DP5" s="1138"/>
      <c r="DQ5" s="1037" t="s">
        <v>391</v>
      </c>
      <c r="DR5" s="1038"/>
      <c r="DS5" s="1038"/>
      <c r="DT5" s="1038"/>
      <c r="DU5" s="1039"/>
      <c r="DV5" s="1037" t="s">
        <v>382</v>
      </c>
      <c r="DW5" s="1038"/>
      <c r="DX5" s="1038"/>
      <c r="DY5" s="1038"/>
      <c r="DZ5" s="1051"/>
      <c r="EA5" s="233"/>
    </row>
    <row r="6" spans="1:131" s="234" customFormat="1" ht="26.25" customHeight="1" thickBot="1" x14ac:dyDescent="0.3">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362"/>
      <c r="BA6" s="362"/>
      <c r="BB6" s="362"/>
      <c r="BC6" s="362"/>
      <c r="BD6" s="362"/>
      <c r="BE6" s="232"/>
      <c r="BF6" s="232"/>
      <c r="BG6" s="232"/>
      <c r="BH6" s="232"/>
      <c r="BI6" s="232"/>
      <c r="BJ6" s="232"/>
      <c r="BK6" s="232"/>
      <c r="BL6" s="232"/>
      <c r="BM6" s="232"/>
      <c r="BN6" s="232"/>
      <c r="BO6" s="232"/>
      <c r="BP6" s="232"/>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3"/>
    </row>
    <row r="7" spans="1:131" s="234" customFormat="1" ht="26.25" customHeight="1" thickTop="1" x14ac:dyDescent="0.25">
      <c r="A7" s="235">
        <v>1</v>
      </c>
      <c r="B7" s="1083" t="s">
        <v>392</v>
      </c>
      <c r="C7" s="1084"/>
      <c r="D7" s="1084"/>
      <c r="E7" s="1084"/>
      <c r="F7" s="1084"/>
      <c r="G7" s="1084"/>
      <c r="H7" s="1084"/>
      <c r="I7" s="1084"/>
      <c r="J7" s="1084"/>
      <c r="K7" s="1084"/>
      <c r="L7" s="1084"/>
      <c r="M7" s="1084"/>
      <c r="N7" s="1084"/>
      <c r="O7" s="1084"/>
      <c r="P7" s="1085"/>
      <c r="Q7" s="1123">
        <v>10073</v>
      </c>
      <c r="R7" s="1124"/>
      <c r="S7" s="1124"/>
      <c r="T7" s="1124"/>
      <c r="U7" s="1124"/>
      <c r="V7" s="1124">
        <v>9800</v>
      </c>
      <c r="W7" s="1124"/>
      <c r="X7" s="1124"/>
      <c r="Y7" s="1124"/>
      <c r="Z7" s="1124"/>
      <c r="AA7" s="1124">
        <v>273</v>
      </c>
      <c r="AB7" s="1124"/>
      <c r="AC7" s="1124"/>
      <c r="AD7" s="1124"/>
      <c r="AE7" s="1125"/>
      <c r="AF7" s="1126">
        <v>249</v>
      </c>
      <c r="AG7" s="1127"/>
      <c r="AH7" s="1127"/>
      <c r="AI7" s="1127"/>
      <c r="AJ7" s="1128"/>
      <c r="AK7" s="1129">
        <v>294</v>
      </c>
      <c r="AL7" s="1130"/>
      <c r="AM7" s="1130"/>
      <c r="AN7" s="1130"/>
      <c r="AO7" s="1130"/>
      <c r="AP7" s="1130">
        <v>9769</v>
      </c>
      <c r="AQ7" s="1130"/>
      <c r="AR7" s="1130"/>
      <c r="AS7" s="1130"/>
      <c r="AT7" s="1130"/>
      <c r="AU7" s="1131"/>
      <c r="AV7" s="1131"/>
      <c r="AW7" s="1131"/>
      <c r="AX7" s="1131"/>
      <c r="AY7" s="1132"/>
      <c r="AZ7" s="362"/>
      <c r="BA7" s="362"/>
      <c r="BB7" s="362"/>
      <c r="BC7" s="362"/>
      <c r="BD7" s="362"/>
      <c r="BE7" s="232"/>
      <c r="BF7" s="232"/>
      <c r="BG7" s="232"/>
      <c r="BH7" s="232"/>
      <c r="BI7" s="232"/>
      <c r="BJ7" s="232"/>
      <c r="BK7" s="232"/>
      <c r="BL7" s="232"/>
      <c r="BM7" s="232"/>
      <c r="BN7" s="232"/>
      <c r="BO7" s="232"/>
      <c r="BP7" s="232"/>
      <c r="BQ7" s="235">
        <v>1</v>
      </c>
      <c r="BR7" s="236"/>
      <c r="BS7" s="1133" t="s">
        <v>576</v>
      </c>
      <c r="BT7" s="1134"/>
      <c r="BU7" s="1134"/>
      <c r="BV7" s="1134"/>
      <c r="BW7" s="1134"/>
      <c r="BX7" s="1134"/>
      <c r="BY7" s="1134"/>
      <c r="BZ7" s="1134"/>
      <c r="CA7" s="1134"/>
      <c r="CB7" s="1134"/>
      <c r="CC7" s="1134"/>
      <c r="CD7" s="1134"/>
      <c r="CE7" s="1134"/>
      <c r="CF7" s="1134"/>
      <c r="CG7" s="1135"/>
      <c r="CH7" s="1120">
        <v>-26</v>
      </c>
      <c r="CI7" s="1121"/>
      <c r="CJ7" s="1121"/>
      <c r="CK7" s="1121"/>
      <c r="CL7" s="1122"/>
      <c r="CM7" s="1120">
        <v>96</v>
      </c>
      <c r="CN7" s="1121"/>
      <c r="CO7" s="1121"/>
      <c r="CP7" s="1121"/>
      <c r="CQ7" s="1122"/>
      <c r="CR7" s="1120">
        <v>40</v>
      </c>
      <c r="CS7" s="1121"/>
      <c r="CT7" s="1121"/>
      <c r="CU7" s="1121"/>
      <c r="CV7" s="1122"/>
      <c r="CW7" s="1120" t="s">
        <v>577</v>
      </c>
      <c r="CX7" s="1121"/>
      <c r="CY7" s="1121"/>
      <c r="CZ7" s="1121"/>
      <c r="DA7" s="1122"/>
      <c r="DB7" s="1120" t="s">
        <v>577</v>
      </c>
      <c r="DC7" s="1121"/>
      <c r="DD7" s="1121"/>
      <c r="DE7" s="1121"/>
      <c r="DF7" s="1122"/>
      <c r="DG7" s="1120" t="s">
        <v>577</v>
      </c>
      <c r="DH7" s="1121"/>
      <c r="DI7" s="1121"/>
      <c r="DJ7" s="1121"/>
      <c r="DK7" s="1122"/>
      <c r="DL7" s="1120" t="s">
        <v>577</v>
      </c>
      <c r="DM7" s="1121"/>
      <c r="DN7" s="1121"/>
      <c r="DO7" s="1121"/>
      <c r="DP7" s="1122"/>
      <c r="DQ7" s="1120" t="s">
        <v>577</v>
      </c>
      <c r="DR7" s="1121"/>
      <c r="DS7" s="1121"/>
      <c r="DT7" s="1121"/>
      <c r="DU7" s="1122"/>
      <c r="DV7" s="1133"/>
      <c r="DW7" s="1134"/>
      <c r="DX7" s="1134"/>
      <c r="DY7" s="1134"/>
      <c r="DZ7" s="1148"/>
      <c r="EA7" s="233"/>
    </row>
    <row r="8" spans="1:131" s="234" customFormat="1" ht="26.25" customHeight="1" x14ac:dyDescent="0.25">
      <c r="A8" s="237">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362"/>
      <c r="BA8" s="362"/>
      <c r="BB8" s="362"/>
      <c r="BC8" s="362"/>
      <c r="BD8" s="362"/>
      <c r="BE8" s="232"/>
      <c r="BF8" s="232"/>
      <c r="BG8" s="232"/>
      <c r="BH8" s="232"/>
      <c r="BI8" s="232"/>
      <c r="BJ8" s="232"/>
      <c r="BK8" s="232"/>
      <c r="BL8" s="232"/>
      <c r="BM8" s="232"/>
      <c r="BN8" s="232"/>
      <c r="BO8" s="232"/>
      <c r="BP8" s="232"/>
      <c r="BQ8" s="237">
        <v>2</v>
      </c>
      <c r="BR8" s="238"/>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3"/>
    </row>
    <row r="9" spans="1:131" s="234" customFormat="1" ht="26.25" customHeight="1" x14ac:dyDescent="0.25">
      <c r="A9" s="237">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362"/>
      <c r="BA9" s="362"/>
      <c r="BB9" s="362"/>
      <c r="BC9" s="362"/>
      <c r="BD9" s="362"/>
      <c r="BE9" s="232"/>
      <c r="BF9" s="232"/>
      <c r="BG9" s="232"/>
      <c r="BH9" s="232"/>
      <c r="BI9" s="232"/>
      <c r="BJ9" s="232"/>
      <c r="BK9" s="232"/>
      <c r="BL9" s="232"/>
      <c r="BM9" s="232"/>
      <c r="BN9" s="232"/>
      <c r="BO9" s="232"/>
      <c r="BP9" s="232"/>
      <c r="BQ9" s="237">
        <v>3</v>
      </c>
      <c r="BR9" s="238"/>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3"/>
    </row>
    <row r="10" spans="1:131" s="234" customFormat="1" ht="26.25" customHeight="1" x14ac:dyDescent="0.25">
      <c r="A10" s="237">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362"/>
      <c r="BA10" s="362"/>
      <c r="BB10" s="362"/>
      <c r="BC10" s="362"/>
      <c r="BD10" s="362"/>
      <c r="BE10" s="232"/>
      <c r="BF10" s="232"/>
      <c r="BG10" s="232"/>
      <c r="BH10" s="232"/>
      <c r="BI10" s="232"/>
      <c r="BJ10" s="232"/>
      <c r="BK10" s="232"/>
      <c r="BL10" s="232"/>
      <c r="BM10" s="232"/>
      <c r="BN10" s="232"/>
      <c r="BO10" s="232"/>
      <c r="BP10" s="232"/>
      <c r="BQ10" s="237">
        <v>4</v>
      </c>
      <c r="BR10" s="238"/>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3"/>
    </row>
    <row r="11" spans="1:131" s="234" customFormat="1" ht="26.25" customHeight="1" x14ac:dyDescent="0.25">
      <c r="A11" s="237">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362"/>
      <c r="BA11" s="362"/>
      <c r="BB11" s="362"/>
      <c r="BC11" s="362"/>
      <c r="BD11" s="362"/>
      <c r="BE11" s="232"/>
      <c r="BF11" s="232"/>
      <c r="BG11" s="232"/>
      <c r="BH11" s="232"/>
      <c r="BI11" s="232"/>
      <c r="BJ11" s="232"/>
      <c r="BK11" s="232"/>
      <c r="BL11" s="232"/>
      <c r="BM11" s="232"/>
      <c r="BN11" s="232"/>
      <c r="BO11" s="232"/>
      <c r="BP11" s="232"/>
      <c r="BQ11" s="237">
        <v>5</v>
      </c>
      <c r="BR11" s="238"/>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3"/>
    </row>
    <row r="12" spans="1:131" s="234" customFormat="1" ht="26.25" customHeight="1" x14ac:dyDescent="0.25">
      <c r="A12" s="237">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362"/>
      <c r="BA12" s="362"/>
      <c r="BB12" s="362"/>
      <c r="BC12" s="362"/>
      <c r="BD12" s="362"/>
      <c r="BE12" s="232"/>
      <c r="BF12" s="232"/>
      <c r="BG12" s="232"/>
      <c r="BH12" s="232"/>
      <c r="BI12" s="232"/>
      <c r="BJ12" s="232"/>
      <c r="BK12" s="232"/>
      <c r="BL12" s="232"/>
      <c r="BM12" s="232"/>
      <c r="BN12" s="232"/>
      <c r="BO12" s="232"/>
      <c r="BP12" s="232"/>
      <c r="BQ12" s="237">
        <v>6</v>
      </c>
      <c r="BR12" s="238"/>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3"/>
    </row>
    <row r="13" spans="1:131" s="234" customFormat="1" ht="26.25" customHeight="1" x14ac:dyDescent="0.25">
      <c r="A13" s="237">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362"/>
      <c r="BA13" s="362"/>
      <c r="BB13" s="362"/>
      <c r="BC13" s="362"/>
      <c r="BD13" s="362"/>
      <c r="BE13" s="232"/>
      <c r="BF13" s="232"/>
      <c r="BG13" s="232"/>
      <c r="BH13" s="232"/>
      <c r="BI13" s="232"/>
      <c r="BJ13" s="232"/>
      <c r="BK13" s="232"/>
      <c r="BL13" s="232"/>
      <c r="BM13" s="232"/>
      <c r="BN13" s="232"/>
      <c r="BO13" s="232"/>
      <c r="BP13" s="232"/>
      <c r="BQ13" s="237">
        <v>7</v>
      </c>
      <c r="BR13" s="238"/>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3"/>
    </row>
    <row r="14" spans="1:131" s="234" customFormat="1" ht="26.25" customHeight="1" x14ac:dyDescent="0.25">
      <c r="A14" s="237">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362"/>
      <c r="BA14" s="362"/>
      <c r="BB14" s="362"/>
      <c r="BC14" s="362"/>
      <c r="BD14" s="362"/>
      <c r="BE14" s="232"/>
      <c r="BF14" s="232"/>
      <c r="BG14" s="232"/>
      <c r="BH14" s="232"/>
      <c r="BI14" s="232"/>
      <c r="BJ14" s="232"/>
      <c r="BK14" s="232"/>
      <c r="BL14" s="232"/>
      <c r="BM14" s="232"/>
      <c r="BN14" s="232"/>
      <c r="BO14" s="232"/>
      <c r="BP14" s="232"/>
      <c r="BQ14" s="237">
        <v>8</v>
      </c>
      <c r="BR14" s="238"/>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3"/>
    </row>
    <row r="15" spans="1:131" s="234" customFormat="1" ht="26.25" customHeight="1" x14ac:dyDescent="0.25">
      <c r="A15" s="237">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362"/>
      <c r="BA15" s="362"/>
      <c r="BB15" s="362"/>
      <c r="BC15" s="362"/>
      <c r="BD15" s="362"/>
      <c r="BE15" s="232"/>
      <c r="BF15" s="232"/>
      <c r="BG15" s="232"/>
      <c r="BH15" s="232"/>
      <c r="BI15" s="232"/>
      <c r="BJ15" s="232"/>
      <c r="BK15" s="232"/>
      <c r="BL15" s="232"/>
      <c r="BM15" s="232"/>
      <c r="BN15" s="232"/>
      <c r="BO15" s="232"/>
      <c r="BP15" s="232"/>
      <c r="BQ15" s="237">
        <v>9</v>
      </c>
      <c r="BR15" s="238"/>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3"/>
    </row>
    <row r="16" spans="1:131" s="234" customFormat="1" ht="26.25" customHeight="1" x14ac:dyDescent="0.25">
      <c r="A16" s="237">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362"/>
      <c r="BA16" s="362"/>
      <c r="BB16" s="362"/>
      <c r="BC16" s="362"/>
      <c r="BD16" s="362"/>
      <c r="BE16" s="232"/>
      <c r="BF16" s="232"/>
      <c r="BG16" s="232"/>
      <c r="BH16" s="232"/>
      <c r="BI16" s="232"/>
      <c r="BJ16" s="232"/>
      <c r="BK16" s="232"/>
      <c r="BL16" s="232"/>
      <c r="BM16" s="232"/>
      <c r="BN16" s="232"/>
      <c r="BO16" s="232"/>
      <c r="BP16" s="232"/>
      <c r="BQ16" s="237">
        <v>10</v>
      </c>
      <c r="BR16" s="238"/>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3"/>
    </row>
    <row r="17" spans="1:131" s="234" customFormat="1" ht="26.25" customHeight="1" x14ac:dyDescent="0.25">
      <c r="A17" s="237">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362"/>
      <c r="BA17" s="362"/>
      <c r="BB17" s="362"/>
      <c r="BC17" s="362"/>
      <c r="BD17" s="362"/>
      <c r="BE17" s="232"/>
      <c r="BF17" s="232"/>
      <c r="BG17" s="232"/>
      <c r="BH17" s="232"/>
      <c r="BI17" s="232"/>
      <c r="BJ17" s="232"/>
      <c r="BK17" s="232"/>
      <c r="BL17" s="232"/>
      <c r="BM17" s="232"/>
      <c r="BN17" s="232"/>
      <c r="BO17" s="232"/>
      <c r="BP17" s="232"/>
      <c r="BQ17" s="237">
        <v>11</v>
      </c>
      <c r="BR17" s="238"/>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3"/>
    </row>
    <row r="18" spans="1:131" s="234" customFormat="1" ht="26.25" customHeight="1" x14ac:dyDescent="0.25">
      <c r="A18" s="237">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362"/>
      <c r="BA18" s="362"/>
      <c r="BB18" s="362"/>
      <c r="BC18" s="362"/>
      <c r="BD18" s="362"/>
      <c r="BE18" s="232"/>
      <c r="BF18" s="232"/>
      <c r="BG18" s="232"/>
      <c r="BH18" s="232"/>
      <c r="BI18" s="232"/>
      <c r="BJ18" s="232"/>
      <c r="BK18" s="232"/>
      <c r="BL18" s="232"/>
      <c r="BM18" s="232"/>
      <c r="BN18" s="232"/>
      <c r="BO18" s="232"/>
      <c r="BP18" s="232"/>
      <c r="BQ18" s="237">
        <v>12</v>
      </c>
      <c r="BR18" s="238"/>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3"/>
    </row>
    <row r="19" spans="1:131" s="234" customFormat="1" ht="26.25" customHeight="1" x14ac:dyDescent="0.25">
      <c r="A19" s="237">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362"/>
      <c r="BA19" s="362"/>
      <c r="BB19" s="362"/>
      <c r="BC19" s="362"/>
      <c r="BD19" s="362"/>
      <c r="BE19" s="232"/>
      <c r="BF19" s="232"/>
      <c r="BG19" s="232"/>
      <c r="BH19" s="232"/>
      <c r="BI19" s="232"/>
      <c r="BJ19" s="232"/>
      <c r="BK19" s="232"/>
      <c r="BL19" s="232"/>
      <c r="BM19" s="232"/>
      <c r="BN19" s="232"/>
      <c r="BO19" s="232"/>
      <c r="BP19" s="232"/>
      <c r="BQ19" s="237">
        <v>13</v>
      </c>
      <c r="BR19" s="238"/>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3"/>
    </row>
    <row r="20" spans="1:131" s="234" customFormat="1" ht="26.25" customHeight="1" x14ac:dyDescent="0.25">
      <c r="A20" s="237">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362"/>
      <c r="BA20" s="362"/>
      <c r="BB20" s="362"/>
      <c r="BC20" s="362"/>
      <c r="BD20" s="362"/>
      <c r="BE20" s="232"/>
      <c r="BF20" s="232"/>
      <c r="BG20" s="232"/>
      <c r="BH20" s="232"/>
      <c r="BI20" s="232"/>
      <c r="BJ20" s="232"/>
      <c r="BK20" s="232"/>
      <c r="BL20" s="232"/>
      <c r="BM20" s="232"/>
      <c r="BN20" s="232"/>
      <c r="BO20" s="232"/>
      <c r="BP20" s="232"/>
      <c r="BQ20" s="237">
        <v>14</v>
      </c>
      <c r="BR20" s="238"/>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3"/>
    </row>
    <row r="21" spans="1:131" s="234" customFormat="1" ht="26.25" customHeight="1" thickBot="1" x14ac:dyDescent="0.3">
      <c r="A21" s="237">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362"/>
      <c r="BA21" s="362"/>
      <c r="BB21" s="362"/>
      <c r="BC21" s="362"/>
      <c r="BD21" s="362"/>
      <c r="BE21" s="232"/>
      <c r="BF21" s="232"/>
      <c r="BG21" s="232"/>
      <c r="BH21" s="232"/>
      <c r="BI21" s="232"/>
      <c r="BJ21" s="232"/>
      <c r="BK21" s="232"/>
      <c r="BL21" s="232"/>
      <c r="BM21" s="232"/>
      <c r="BN21" s="232"/>
      <c r="BO21" s="232"/>
      <c r="BP21" s="232"/>
      <c r="BQ21" s="237">
        <v>15</v>
      </c>
      <c r="BR21" s="238"/>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3"/>
    </row>
    <row r="22" spans="1:131" s="234" customFormat="1" ht="26.25" customHeight="1" x14ac:dyDescent="0.25">
      <c r="A22" s="237">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2"/>
      <c r="BF22" s="232"/>
      <c r="BG22" s="232"/>
      <c r="BH22" s="232"/>
      <c r="BI22" s="232"/>
      <c r="BJ22" s="232"/>
      <c r="BK22" s="232"/>
      <c r="BL22" s="232"/>
      <c r="BM22" s="232"/>
      <c r="BN22" s="232"/>
      <c r="BO22" s="232"/>
      <c r="BP22" s="232"/>
      <c r="BQ22" s="237">
        <v>16</v>
      </c>
      <c r="BR22" s="238"/>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3"/>
    </row>
    <row r="23" spans="1:131" s="234" customFormat="1" ht="26.25" customHeight="1" thickBot="1" x14ac:dyDescent="0.3">
      <c r="A23" s="239" t="s">
        <v>394</v>
      </c>
      <c r="B23" s="973" t="s">
        <v>395</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249</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130</v>
      </c>
      <c r="BA23" s="1101"/>
      <c r="BB23" s="1101"/>
      <c r="BC23" s="1101"/>
      <c r="BD23" s="1102"/>
      <c r="BE23" s="232"/>
      <c r="BF23" s="232"/>
      <c r="BG23" s="232"/>
      <c r="BH23" s="232"/>
      <c r="BI23" s="232"/>
      <c r="BJ23" s="232"/>
      <c r="BK23" s="232"/>
      <c r="BL23" s="232"/>
      <c r="BM23" s="232"/>
      <c r="BN23" s="232"/>
      <c r="BO23" s="232"/>
      <c r="BP23" s="232"/>
      <c r="BQ23" s="237">
        <v>17</v>
      </c>
      <c r="BR23" s="238"/>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3"/>
    </row>
    <row r="24" spans="1:131" s="234" customFormat="1" ht="26.25" customHeight="1" x14ac:dyDescent="0.2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362"/>
      <c r="BA24" s="362"/>
      <c r="BB24" s="362"/>
      <c r="BC24" s="362"/>
      <c r="BD24" s="362"/>
      <c r="BE24" s="232"/>
      <c r="BF24" s="232"/>
      <c r="BG24" s="232"/>
      <c r="BH24" s="232"/>
      <c r="BI24" s="232"/>
      <c r="BJ24" s="232"/>
      <c r="BK24" s="232"/>
      <c r="BL24" s="232"/>
      <c r="BM24" s="232"/>
      <c r="BN24" s="232"/>
      <c r="BO24" s="232"/>
      <c r="BP24" s="232"/>
      <c r="BQ24" s="237">
        <v>18</v>
      </c>
      <c r="BR24" s="238"/>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3"/>
    </row>
    <row r="25" spans="1:131" ht="26.25" customHeight="1" thickBot="1" x14ac:dyDescent="0.3">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362"/>
      <c r="BK25" s="362"/>
      <c r="BL25" s="362"/>
      <c r="BM25" s="362"/>
      <c r="BN25" s="362"/>
      <c r="BO25" s="240"/>
      <c r="BP25" s="240"/>
      <c r="BQ25" s="237">
        <v>19</v>
      </c>
      <c r="BR25" s="238"/>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5">
      <c r="A26" s="1031" t="s">
        <v>375</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382</v>
      </c>
      <c r="BF26" s="1038"/>
      <c r="BG26" s="1038"/>
      <c r="BH26" s="1038"/>
      <c r="BI26" s="1051"/>
      <c r="BJ26" s="362"/>
      <c r="BK26" s="362"/>
      <c r="BL26" s="362"/>
      <c r="BM26" s="362"/>
      <c r="BN26" s="362"/>
      <c r="BO26" s="240"/>
      <c r="BP26" s="240"/>
      <c r="BQ26" s="237">
        <v>20</v>
      </c>
      <c r="BR26" s="238"/>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3">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362"/>
      <c r="BK27" s="362"/>
      <c r="BL27" s="362"/>
      <c r="BM27" s="362"/>
      <c r="BN27" s="362"/>
      <c r="BO27" s="240"/>
      <c r="BP27" s="240"/>
      <c r="BQ27" s="237">
        <v>21</v>
      </c>
      <c r="BR27" s="238"/>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5">
      <c r="A28" s="241">
        <v>1</v>
      </c>
      <c r="B28" s="1083" t="s">
        <v>406</v>
      </c>
      <c r="C28" s="1084"/>
      <c r="D28" s="1084"/>
      <c r="E28" s="1084"/>
      <c r="F28" s="1084"/>
      <c r="G28" s="1084"/>
      <c r="H28" s="1084"/>
      <c r="I28" s="1084"/>
      <c r="J28" s="1084"/>
      <c r="K28" s="1084"/>
      <c r="L28" s="1084"/>
      <c r="M28" s="1084"/>
      <c r="N28" s="1084"/>
      <c r="O28" s="1084"/>
      <c r="P28" s="1085"/>
      <c r="Q28" s="1086">
        <v>1168</v>
      </c>
      <c r="R28" s="1087"/>
      <c r="S28" s="1087"/>
      <c r="T28" s="1087"/>
      <c r="U28" s="1087"/>
      <c r="V28" s="1087">
        <v>1160</v>
      </c>
      <c r="W28" s="1087"/>
      <c r="X28" s="1087"/>
      <c r="Y28" s="1087"/>
      <c r="Z28" s="1087"/>
      <c r="AA28" s="1087">
        <v>8</v>
      </c>
      <c r="AB28" s="1087"/>
      <c r="AC28" s="1087"/>
      <c r="AD28" s="1087"/>
      <c r="AE28" s="1088"/>
      <c r="AF28" s="1089">
        <v>8</v>
      </c>
      <c r="AG28" s="1087"/>
      <c r="AH28" s="1087"/>
      <c r="AI28" s="1087"/>
      <c r="AJ28" s="1090"/>
      <c r="AK28" s="1078">
        <v>75</v>
      </c>
      <c r="AL28" s="1079"/>
      <c r="AM28" s="1079"/>
      <c r="AN28" s="1079"/>
      <c r="AO28" s="1079"/>
      <c r="AP28" s="1079" t="s">
        <v>577</v>
      </c>
      <c r="AQ28" s="1079"/>
      <c r="AR28" s="1079"/>
      <c r="AS28" s="1079"/>
      <c r="AT28" s="1079"/>
      <c r="AU28" s="1079" t="s">
        <v>577</v>
      </c>
      <c r="AV28" s="1079"/>
      <c r="AW28" s="1079"/>
      <c r="AX28" s="1079"/>
      <c r="AY28" s="1079"/>
      <c r="AZ28" s="1080" t="s">
        <v>130</v>
      </c>
      <c r="BA28" s="1080"/>
      <c r="BB28" s="1080"/>
      <c r="BC28" s="1080"/>
      <c r="BD28" s="1080"/>
      <c r="BE28" s="1081"/>
      <c r="BF28" s="1081"/>
      <c r="BG28" s="1081"/>
      <c r="BH28" s="1081"/>
      <c r="BI28" s="1082"/>
      <c r="BJ28" s="362"/>
      <c r="BK28" s="362"/>
      <c r="BL28" s="362"/>
      <c r="BM28" s="362"/>
      <c r="BN28" s="362"/>
      <c r="BO28" s="240"/>
      <c r="BP28" s="240"/>
      <c r="BQ28" s="237">
        <v>22</v>
      </c>
      <c r="BR28" s="238"/>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5">
      <c r="A29" s="241">
        <v>2</v>
      </c>
      <c r="B29" s="1066" t="s">
        <v>407</v>
      </c>
      <c r="C29" s="1067"/>
      <c r="D29" s="1067"/>
      <c r="E29" s="1067"/>
      <c r="F29" s="1067"/>
      <c r="G29" s="1067"/>
      <c r="H29" s="1067"/>
      <c r="I29" s="1067"/>
      <c r="J29" s="1067"/>
      <c r="K29" s="1067"/>
      <c r="L29" s="1067"/>
      <c r="M29" s="1067"/>
      <c r="N29" s="1067"/>
      <c r="O29" s="1067"/>
      <c r="P29" s="1068"/>
      <c r="Q29" s="1074">
        <v>379</v>
      </c>
      <c r="R29" s="1075"/>
      <c r="S29" s="1075"/>
      <c r="T29" s="1075"/>
      <c r="U29" s="1075"/>
      <c r="V29" s="1075">
        <v>377</v>
      </c>
      <c r="W29" s="1075"/>
      <c r="X29" s="1075"/>
      <c r="Y29" s="1075"/>
      <c r="Z29" s="1075"/>
      <c r="AA29" s="1075">
        <v>2</v>
      </c>
      <c r="AB29" s="1075"/>
      <c r="AC29" s="1075"/>
      <c r="AD29" s="1075"/>
      <c r="AE29" s="1076"/>
      <c r="AF29" s="1071">
        <v>2</v>
      </c>
      <c r="AG29" s="1072"/>
      <c r="AH29" s="1072"/>
      <c r="AI29" s="1072"/>
      <c r="AJ29" s="1073"/>
      <c r="AK29" s="1016">
        <v>240</v>
      </c>
      <c r="AL29" s="1007"/>
      <c r="AM29" s="1007"/>
      <c r="AN29" s="1007"/>
      <c r="AO29" s="1007"/>
      <c r="AP29" s="1007">
        <v>12</v>
      </c>
      <c r="AQ29" s="1007"/>
      <c r="AR29" s="1007"/>
      <c r="AS29" s="1007"/>
      <c r="AT29" s="1007"/>
      <c r="AU29" s="1007">
        <v>6</v>
      </c>
      <c r="AV29" s="1007"/>
      <c r="AW29" s="1007"/>
      <c r="AX29" s="1007"/>
      <c r="AY29" s="1007"/>
      <c r="AZ29" s="1077" t="s">
        <v>577</v>
      </c>
      <c r="BA29" s="1077"/>
      <c r="BB29" s="1077"/>
      <c r="BC29" s="1077"/>
      <c r="BD29" s="1077"/>
      <c r="BE29" s="1008"/>
      <c r="BF29" s="1008"/>
      <c r="BG29" s="1008"/>
      <c r="BH29" s="1008"/>
      <c r="BI29" s="1009"/>
      <c r="BJ29" s="362"/>
      <c r="BK29" s="362"/>
      <c r="BL29" s="362"/>
      <c r="BM29" s="362"/>
      <c r="BN29" s="362"/>
      <c r="BO29" s="240"/>
      <c r="BP29" s="240"/>
      <c r="BQ29" s="237">
        <v>23</v>
      </c>
      <c r="BR29" s="238"/>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5">
      <c r="A30" s="241">
        <v>3</v>
      </c>
      <c r="B30" s="1066" t="s">
        <v>408</v>
      </c>
      <c r="C30" s="1067"/>
      <c r="D30" s="1067"/>
      <c r="E30" s="1067"/>
      <c r="F30" s="1067"/>
      <c r="G30" s="1067"/>
      <c r="H30" s="1067"/>
      <c r="I30" s="1067"/>
      <c r="J30" s="1067"/>
      <c r="K30" s="1067"/>
      <c r="L30" s="1067"/>
      <c r="M30" s="1067"/>
      <c r="N30" s="1067"/>
      <c r="O30" s="1067"/>
      <c r="P30" s="1068"/>
      <c r="Q30" s="1074">
        <v>894</v>
      </c>
      <c r="R30" s="1075"/>
      <c r="S30" s="1075"/>
      <c r="T30" s="1075"/>
      <c r="U30" s="1075"/>
      <c r="V30" s="1075">
        <v>878</v>
      </c>
      <c r="W30" s="1075"/>
      <c r="X30" s="1075"/>
      <c r="Y30" s="1075"/>
      <c r="Z30" s="1075"/>
      <c r="AA30" s="1075">
        <v>16</v>
      </c>
      <c r="AB30" s="1075"/>
      <c r="AC30" s="1075"/>
      <c r="AD30" s="1075"/>
      <c r="AE30" s="1076"/>
      <c r="AF30" s="1071">
        <v>16</v>
      </c>
      <c r="AG30" s="1072"/>
      <c r="AH30" s="1072"/>
      <c r="AI30" s="1072"/>
      <c r="AJ30" s="1073"/>
      <c r="AK30" s="1016">
        <v>128</v>
      </c>
      <c r="AL30" s="1007"/>
      <c r="AM30" s="1007"/>
      <c r="AN30" s="1007"/>
      <c r="AO30" s="1007"/>
      <c r="AP30" s="1007" t="s">
        <v>577</v>
      </c>
      <c r="AQ30" s="1007"/>
      <c r="AR30" s="1007"/>
      <c r="AS30" s="1007"/>
      <c r="AT30" s="1007"/>
      <c r="AU30" s="1007" t="s">
        <v>577</v>
      </c>
      <c r="AV30" s="1007"/>
      <c r="AW30" s="1007"/>
      <c r="AX30" s="1007"/>
      <c r="AY30" s="1007"/>
      <c r="AZ30" s="1077" t="s">
        <v>577</v>
      </c>
      <c r="BA30" s="1077"/>
      <c r="BB30" s="1077"/>
      <c r="BC30" s="1077"/>
      <c r="BD30" s="1077"/>
      <c r="BE30" s="1008"/>
      <c r="BF30" s="1008"/>
      <c r="BG30" s="1008"/>
      <c r="BH30" s="1008"/>
      <c r="BI30" s="1009"/>
      <c r="BJ30" s="362"/>
      <c r="BK30" s="362"/>
      <c r="BL30" s="362"/>
      <c r="BM30" s="362"/>
      <c r="BN30" s="362"/>
      <c r="BO30" s="240"/>
      <c r="BP30" s="240"/>
      <c r="BQ30" s="237">
        <v>24</v>
      </c>
      <c r="BR30" s="238"/>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5">
      <c r="A31" s="241">
        <v>4</v>
      </c>
      <c r="B31" s="1066" t="s">
        <v>409</v>
      </c>
      <c r="C31" s="1067"/>
      <c r="D31" s="1067"/>
      <c r="E31" s="1067"/>
      <c r="F31" s="1067"/>
      <c r="G31" s="1067"/>
      <c r="H31" s="1067"/>
      <c r="I31" s="1067"/>
      <c r="J31" s="1067"/>
      <c r="K31" s="1067"/>
      <c r="L31" s="1067"/>
      <c r="M31" s="1067"/>
      <c r="N31" s="1067"/>
      <c r="O31" s="1067"/>
      <c r="P31" s="1068"/>
      <c r="Q31" s="1074">
        <v>154</v>
      </c>
      <c r="R31" s="1075"/>
      <c r="S31" s="1075"/>
      <c r="T31" s="1075"/>
      <c r="U31" s="1075"/>
      <c r="V31" s="1075">
        <v>154</v>
      </c>
      <c r="W31" s="1075"/>
      <c r="X31" s="1075"/>
      <c r="Y31" s="1075"/>
      <c r="Z31" s="1075"/>
      <c r="AA31" s="1075">
        <v>0</v>
      </c>
      <c r="AB31" s="1075"/>
      <c r="AC31" s="1075"/>
      <c r="AD31" s="1075"/>
      <c r="AE31" s="1076"/>
      <c r="AF31" s="1071">
        <v>1</v>
      </c>
      <c r="AG31" s="1072"/>
      <c r="AH31" s="1072"/>
      <c r="AI31" s="1072"/>
      <c r="AJ31" s="1073"/>
      <c r="AK31" s="1016">
        <v>46</v>
      </c>
      <c r="AL31" s="1007"/>
      <c r="AM31" s="1007"/>
      <c r="AN31" s="1007"/>
      <c r="AO31" s="1007"/>
      <c r="AP31" s="1007" t="s">
        <v>577</v>
      </c>
      <c r="AQ31" s="1007"/>
      <c r="AR31" s="1007"/>
      <c r="AS31" s="1007"/>
      <c r="AT31" s="1007"/>
      <c r="AU31" s="1007" t="s">
        <v>577</v>
      </c>
      <c r="AV31" s="1007"/>
      <c r="AW31" s="1007"/>
      <c r="AX31" s="1007"/>
      <c r="AY31" s="1007"/>
      <c r="AZ31" s="1077" t="s">
        <v>577</v>
      </c>
      <c r="BA31" s="1077"/>
      <c r="BB31" s="1077"/>
      <c r="BC31" s="1077"/>
      <c r="BD31" s="1077"/>
      <c r="BE31" s="1008"/>
      <c r="BF31" s="1008"/>
      <c r="BG31" s="1008"/>
      <c r="BH31" s="1008"/>
      <c r="BI31" s="1009"/>
      <c r="BJ31" s="362"/>
      <c r="BK31" s="362"/>
      <c r="BL31" s="362"/>
      <c r="BM31" s="362"/>
      <c r="BN31" s="362"/>
      <c r="BO31" s="240"/>
      <c r="BP31" s="240"/>
      <c r="BQ31" s="237">
        <v>25</v>
      </c>
      <c r="BR31" s="238"/>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5">
      <c r="A32" s="241">
        <v>5</v>
      </c>
      <c r="B32" s="1066" t="s">
        <v>410</v>
      </c>
      <c r="C32" s="1067"/>
      <c r="D32" s="1067"/>
      <c r="E32" s="1067"/>
      <c r="F32" s="1067"/>
      <c r="G32" s="1067"/>
      <c r="H32" s="1067"/>
      <c r="I32" s="1067"/>
      <c r="J32" s="1067"/>
      <c r="K32" s="1067"/>
      <c r="L32" s="1067"/>
      <c r="M32" s="1067"/>
      <c r="N32" s="1067"/>
      <c r="O32" s="1067"/>
      <c r="P32" s="1068"/>
      <c r="Q32" s="1074">
        <v>274</v>
      </c>
      <c r="R32" s="1075"/>
      <c r="S32" s="1075"/>
      <c r="T32" s="1075"/>
      <c r="U32" s="1075"/>
      <c r="V32" s="1075">
        <v>259</v>
      </c>
      <c r="W32" s="1075"/>
      <c r="X32" s="1075"/>
      <c r="Y32" s="1075"/>
      <c r="Z32" s="1075"/>
      <c r="AA32" s="1075">
        <v>15</v>
      </c>
      <c r="AB32" s="1075"/>
      <c r="AC32" s="1075"/>
      <c r="AD32" s="1075"/>
      <c r="AE32" s="1076"/>
      <c r="AF32" s="1071">
        <v>241</v>
      </c>
      <c r="AG32" s="1072"/>
      <c r="AH32" s="1072"/>
      <c r="AI32" s="1072"/>
      <c r="AJ32" s="1073"/>
      <c r="AK32" s="1016">
        <v>53</v>
      </c>
      <c r="AL32" s="1007"/>
      <c r="AM32" s="1007"/>
      <c r="AN32" s="1007"/>
      <c r="AO32" s="1007"/>
      <c r="AP32" s="1007">
        <v>571</v>
      </c>
      <c r="AQ32" s="1007"/>
      <c r="AR32" s="1007"/>
      <c r="AS32" s="1007"/>
      <c r="AT32" s="1007"/>
      <c r="AU32" s="1007">
        <v>298</v>
      </c>
      <c r="AV32" s="1007"/>
      <c r="AW32" s="1007"/>
      <c r="AX32" s="1007"/>
      <c r="AY32" s="1007"/>
      <c r="AZ32" s="1077" t="s">
        <v>577</v>
      </c>
      <c r="BA32" s="1077"/>
      <c r="BB32" s="1077"/>
      <c r="BC32" s="1077"/>
      <c r="BD32" s="1077"/>
      <c r="BE32" s="1008" t="s">
        <v>411</v>
      </c>
      <c r="BF32" s="1008"/>
      <c r="BG32" s="1008"/>
      <c r="BH32" s="1008"/>
      <c r="BI32" s="1009"/>
      <c r="BJ32" s="362"/>
      <c r="BK32" s="362"/>
      <c r="BL32" s="362"/>
      <c r="BM32" s="362"/>
      <c r="BN32" s="362"/>
      <c r="BO32" s="240"/>
      <c r="BP32" s="240"/>
      <c r="BQ32" s="237">
        <v>26</v>
      </c>
      <c r="BR32" s="238"/>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5">
      <c r="A33" s="241">
        <v>6</v>
      </c>
      <c r="B33" s="1066" t="s">
        <v>412</v>
      </c>
      <c r="C33" s="1067"/>
      <c r="D33" s="1067"/>
      <c r="E33" s="1067"/>
      <c r="F33" s="1067"/>
      <c r="G33" s="1067"/>
      <c r="H33" s="1067"/>
      <c r="I33" s="1067"/>
      <c r="J33" s="1067"/>
      <c r="K33" s="1067"/>
      <c r="L33" s="1067"/>
      <c r="M33" s="1067"/>
      <c r="N33" s="1067"/>
      <c r="O33" s="1067"/>
      <c r="P33" s="1068"/>
      <c r="Q33" s="1074">
        <v>355</v>
      </c>
      <c r="R33" s="1075"/>
      <c r="S33" s="1075"/>
      <c r="T33" s="1075"/>
      <c r="U33" s="1075"/>
      <c r="V33" s="1075">
        <v>351</v>
      </c>
      <c r="W33" s="1075"/>
      <c r="X33" s="1075"/>
      <c r="Y33" s="1075"/>
      <c r="Z33" s="1075"/>
      <c r="AA33" s="1075">
        <v>4</v>
      </c>
      <c r="AB33" s="1075"/>
      <c r="AC33" s="1075"/>
      <c r="AD33" s="1075"/>
      <c r="AE33" s="1076"/>
      <c r="AF33" s="1071" t="s">
        <v>130</v>
      </c>
      <c r="AG33" s="1072"/>
      <c r="AH33" s="1072"/>
      <c r="AI33" s="1072"/>
      <c r="AJ33" s="1073"/>
      <c r="AK33" s="1016">
        <v>126</v>
      </c>
      <c r="AL33" s="1007"/>
      <c r="AM33" s="1007"/>
      <c r="AN33" s="1007"/>
      <c r="AO33" s="1007"/>
      <c r="AP33" s="1007">
        <v>1410</v>
      </c>
      <c r="AQ33" s="1007"/>
      <c r="AR33" s="1007"/>
      <c r="AS33" s="1007"/>
      <c r="AT33" s="1007"/>
      <c r="AU33" s="1007">
        <v>716</v>
      </c>
      <c r="AV33" s="1007"/>
      <c r="AW33" s="1007"/>
      <c r="AX33" s="1007"/>
      <c r="AY33" s="1007"/>
      <c r="AZ33" s="1077" t="s">
        <v>577</v>
      </c>
      <c r="BA33" s="1077"/>
      <c r="BB33" s="1077"/>
      <c r="BC33" s="1077"/>
      <c r="BD33" s="1077"/>
      <c r="BE33" s="1008" t="s">
        <v>411</v>
      </c>
      <c r="BF33" s="1008"/>
      <c r="BG33" s="1008"/>
      <c r="BH33" s="1008"/>
      <c r="BI33" s="1009"/>
      <c r="BJ33" s="362"/>
      <c r="BK33" s="362"/>
      <c r="BL33" s="362"/>
      <c r="BM33" s="362"/>
      <c r="BN33" s="362"/>
      <c r="BO33" s="240"/>
      <c r="BP33" s="240"/>
      <c r="BQ33" s="237">
        <v>27</v>
      </c>
      <c r="BR33" s="238"/>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5">
      <c r="A34" s="241">
        <v>7</v>
      </c>
      <c r="B34" s="1066" t="s">
        <v>413</v>
      </c>
      <c r="C34" s="1067"/>
      <c r="D34" s="1067"/>
      <c r="E34" s="1067"/>
      <c r="F34" s="1067"/>
      <c r="G34" s="1067"/>
      <c r="H34" s="1067"/>
      <c r="I34" s="1067"/>
      <c r="J34" s="1067"/>
      <c r="K34" s="1067"/>
      <c r="L34" s="1067"/>
      <c r="M34" s="1067"/>
      <c r="N34" s="1067"/>
      <c r="O34" s="1067"/>
      <c r="P34" s="1068"/>
      <c r="Q34" s="1074">
        <v>298</v>
      </c>
      <c r="R34" s="1075"/>
      <c r="S34" s="1075"/>
      <c r="T34" s="1075"/>
      <c r="U34" s="1075"/>
      <c r="V34" s="1075">
        <v>337</v>
      </c>
      <c r="W34" s="1075"/>
      <c r="X34" s="1075"/>
      <c r="Y34" s="1075"/>
      <c r="Z34" s="1075"/>
      <c r="AA34" s="1075">
        <v>-39</v>
      </c>
      <c r="AB34" s="1075"/>
      <c r="AC34" s="1075"/>
      <c r="AD34" s="1075"/>
      <c r="AE34" s="1076"/>
      <c r="AF34" s="1071">
        <v>59</v>
      </c>
      <c r="AG34" s="1072"/>
      <c r="AH34" s="1072"/>
      <c r="AI34" s="1072"/>
      <c r="AJ34" s="1073"/>
      <c r="AK34" s="1016">
        <v>278</v>
      </c>
      <c r="AL34" s="1007"/>
      <c r="AM34" s="1007"/>
      <c r="AN34" s="1007"/>
      <c r="AO34" s="1007"/>
      <c r="AP34" s="1007">
        <v>877</v>
      </c>
      <c r="AQ34" s="1007"/>
      <c r="AR34" s="1007"/>
      <c r="AS34" s="1007"/>
      <c r="AT34" s="1007"/>
      <c r="AU34" s="1007">
        <v>801</v>
      </c>
      <c r="AV34" s="1007"/>
      <c r="AW34" s="1007"/>
      <c r="AX34" s="1007"/>
      <c r="AY34" s="1007"/>
      <c r="AZ34" s="1077" t="s">
        <v>577</v>
      </c>
      <c r="BA34" s="1077"/>
      <c r="BB34" s="1077"/>
      <c r="BC34" s="1077"/>
      <c r="BD34" s="1077"/>
      <c r="BE34" s="1008" t="s">
        <v>411</v>
      </c>
      <c r="BF34" s="1008"/>
      <c r="BG34" s="1008"/>
      <c r="BH34" s="1008"/>
      <c r="BI34" s="1009"/>
      <c r="BJ34" s="362"/>
      <c r="BK34" s="362"/>
      <c r="BL34" s="362"/>
      <c r="BM34" s="362"/>
      <c r="BN34" s="362"/>
      <c r="BO34" s="240"/>
      <c r="BP34" s="240"/>
      <c r="BQ34" s="237">
        <v>28</v>
      </c>
      <c r="BR34" s="238"/>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5">
      <c r="A35" s="241">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362"/>
      <c r="BK35" s="362"/>
      <c r="BL35" s="362"/>
      <c r="BM35" s="362"/>
      <c r="BN35" s="362"/>
      <c r="BO35" s="240"/>
      <c r="BP35" s="240"/>
      <c r="BQ35" s="237">
        <v>29</v>
      </c>
      <c r="BR35" s="238"/>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5">
      <c r="A36" s="241">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362"/>
      <c r="BK36" s="362"/>
      <c r="BL36" s="362"/>
      <c r="BM36" s="362"/>
      <c r="BN36" s="362"/>
      <c r="BO36" s="240"/>
      <c r="BP36" s="240"/>
      <c r="BQ36" s="237">
        <v>30</v>
      </c>
      <c r="BR36" s="238"/>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5">
      <c r="A37" s="241">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362"/>
      <c r="BK37" s="362"/>
      <c r="BL37" s="362"/>
      <c r="BM37" s="362"/>
      <c r="BN37" s="362"/>
      <c r="BO37" s="240"/>
      <c r="BP37" s="240"/>
      <c r="BQ37" s="237">
        <v>31</v>
      </c>
      <c r="BR37" s="238"/>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5">
      <c r="A38" s="241">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362"/>
      <c r="BK38" s="362"/>
      <c r="BL38" s="362"/>
      <c r="BM38" s="362"/>
      <c r="BN38" s="362"/>
      <c r="BO38" s="240"/>
      <c r="BP38" s="240"/>
      <c r="BQ38" s="237">
        <v>32</v>
      </c>
      <c r="BR38" s="238"/>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5">
      <c r="A39" s="241">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362"/>
      <c r="BK39" s="362"/>
      <c r="BL39" s="362"/>
      <c r="BM39" s="362"/>
      <c r="BN39" s="362"/>
      <c r="BO39" s="240"/>
      <c r="BP39" s="240"/>
      <c r="BQ39" s="237">
        <v>33</v>
      </c>
      <c r="BR39" s="238"/>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5">
      <c r="A40" s="237">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362"/>
      <c r="BK40" s="362"/>
      <c r="BL40" s="362"/>
      <c r="BM40" s="362"/>
      <c r="BN40" s="362"/>
      <c r="BO40" s="240"/>
      <c r="BP40" s="240"/>
      <c r="BQ40" s="237">
        <v>34</v>
      </c>
      <c r="BR40" s="238"/>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5">
      <c r="A41" s="237">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362"/>
      <c r="BK41" s="362"/>
      <c r="BL41" s="362"/>
      <c r="BM41" s="362"/>
      <c r="BN41" s="362"/>
      <c r="BO41" s="240"/>
      <c r="BP41" s="240"/>
      <c r="BQ41" s="237">
        <v>35</v>
      </c>
      <c r="BR41" s="238"/>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5">
      <c r="A42" s="237">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362"/>
      <c r="BK42" s="362"/>
      <c r="BL42" s="362"/>
      <c r="BM42" s="362"/>
      <c r="BN42" s="362"/>
      <c r="BO42" s="240"/>
      <c r="BP42" s="240"/>
      <c r="BQ42" s="237">
        <v>36</v>
      </c>
      <c r="BR42" s="238"/>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5">
      <c r="A43" s="237">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362"/>
      <c r="BK43" s="362"/>
      <c r="BL43" s="362"/>
      <c r="BM43" s="362"/>
      <c r="BN43" s="362"/>
      <c r="BO43" s="240"/>
      <c r="BP43" s="240"/>
      <c r="BQ43" s="237">
        <v>37</v>
      </c>
      <c r="BR43" s="238"/>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5">
      <c r="A44" s="237">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362"/>
      <c r="BK44" s="362"/>
      <c r="BL44" s="362"/>
      <c r="BM44" s="362"/>
      <c r="BN44" s="362"/>
      <c r="BO44" s="240"/>
      <c r="BP44" s="240"/>
      <c r="BQ44" s="237">
        <v>38</v>
      </c>
      <c r="BR44" s="238"/>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5">
      <c r="A45" s="237">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362"/>
      <c r="BK45" s="362"/>
      <c r="BL45" s="362"/>
      <c r="BM45" s="362"/>
      <c r="BN45" s="362"/>
      <c r="BO45" s="240"/>
      <c r="BP45" s="240"/>
      <c r="BQ45" s="237">
        <v>39</v>
      </c>
      <c r="BR45" s="238"/>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5">
      <c r="A46" s="237">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362"/>
      <c r="BK46" s="362"/>
      <c r="BL46" s="362"/>
      <c r="BM46" s="362"/>
      <c r="BN46" s="362"/>
      <c r="BO46" s="240"/>
      <c r="BP46" s="240"/>
      <c r="BQ46" s="237">
        <v>40</v>
      </c>
      <c r="BR46" s="238"/>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5">
      <c r="A47" s="237">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362"/>
      <c r="BK47" s="362"/>
      <c r="BL47" s="362"/>
      <c r="BM47" s="362"/>
      <c r="BN47" s="362"/>
      <c r="BO47" s="240"/>
      <c r="BP47" s="240"/>
      <c r="BQ47" s="237">
        <v>41</v>
      </c>
      <c r="BR47" s="238"/>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5">
      <c r="A48" s="237">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362"/>
      <c r="BK48" s="362"/>
      <c r="BL48" s="362"/>
      <c r="BM48" s="362"/>
      <c r="BN48" s="362"/>
      <c r="BO48" s="240"/>
      <c r="BP48" s="240"/>
      <c r="BQ48" s="237">
        <v>42</v>
      </c>
      <c r="BR48" s="238"/>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5">
      <c r="A49" s="237">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362"/>
      <c r="BK49" s="362"/>
      <c r="BL49" s="362"/>
      <c r="BM49" s="362"/>
      <c r="BN49" s="362"/>
      <c r="BO49" s="240"/>
      <c r="BP49" s="240"/>
      <c r="BQ49" s="237">
        <v>43</v>
      </c>
      <c r="BR49" s="238"/>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5">
      <c r="A50" s="237">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362"/>
      <c r="BK50" s="362"/>
      <c r="BL50" s="362"/>
      <c r="BM50" s="362"/>
      <c r="BN50" s="362"/>
      <c r="BO50" s="240"/>
      <c r="BP50" s="240"/>
      <c r="BQ50" s="237">
        <v>44</v>
      </c>
      <c r="BR50" s="238"/>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5">
      <c r="A51" s="237">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362"/>
      <c r="BK51" s="362"/>
      <c r="BL51" s="362"/>
      <c r="BM51" s="362"/>
      <c r="BN51" s="362"/>
      <c r="BO51" s="240"/>
      <c r="BP51" s="240"/>
      <c r="BQ51" s="237">
        <v>45</v>
      </c>
      <c r="BR51" s="238"/>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5">
      <c r="A52" s="237">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362"/>
      <c r="BK52" s="362"/>
      <c r="BL52" s="362"/>
      <c r="BM52" s="362"/>
      <c r="BN52" s="362"/>
      <c r="BO52" s="240"/>
      <c r="BP52" s="240"/>
      <c r="BQ52" s="237">
        <v>46</v>
      </c>
      <c r="BR52" s="238"/>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5">
      <c r="A53" s="237">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362"/>
      <c r="BK53" s="362"/>
      <c r="BL53" s="362"/>
      <c r="BM53" s="362"/>
      <c r="BN53" s="362"/>
      <c r="BO53" s="240"/>
      <c r="BP53" s="240"/>
      <c r="BQ53" s="237">
        <v>47</v>
      </c>
      <c r="BR53" s="238"/>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5">
      <c r="A54" s="237">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362"/>
      <c r="BK54" s="362"/>
      <c r="BL54" s="362"/>
      <c r="BM54" s="362"/>
      <c r="BN54" s="362"/>
      <c r="BO54" s="240"/>
      <c r="BP54" s="240"/>
      <c r="BQ54" s="237">
        <v>48</v>
      </c>
      <c r="BR54" s="238"/>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5">
      <c r="A55" s="237">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362"/>
      <c r="BK55" s="362"/>
      <c r="BL55" s="362"/>
      <c r="BM55" s="362"/>
      <c r="BN55" s="362"/>
      <c r="BO55" s="240"/>
      <c r="BP55" s="240"/>
      <c r="BQ55" s="237">
        <v>49</v>
      </c>
      <c r="BR55" s="238"/>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5">
      <c r="A56" s="237">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362"/>
      <c r="BK56" s="362"/>
      <c r="BL56" s="362"/>
      <c r="BM56" s="362"/>
      <c r="BN56" s="362"/>
      <c r="BO56" s="240"/>
      <c r="BP56" s="240"/>
      <c r="BQ56" s="237">
        <v>50</v>
      </c>
      <c r="BR56" s="238"/>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5">
      <c r="A57" s="237">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362"/>
      <c r="BK57" s="362"/>
      <c r="BL57" s="362"/>
      <c r="BM57" s="362"/>
      <c r="BN57" s="362"/>
      <c r="BO57" s="240"/>
      <c r="BP57" s="240"/>
      <c r="BQ57" s="237">
        <v>51</v>
      </c>
      <c r="BR57" s="238"/>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5">
      <c r="A58" s="237">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362"/>
      <c r="BK58" s="362"/>
      <c r="BL58" s="362"/>
      <c r="BM58" s="362"/>
      <c r="BN58" s="362"/>
      <c r="BO58" s="240"/>
      <c r="BP58" s="240"/>
      <c r="BQ58" s="237">
        <v>52</v>
      </c>
      <c r="BR58" s="238"/>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5">
      <c r="A59" s="237">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362"/>
      <c r="BK59" s="362"/>
      <c r="BL59" s="362"/>
      <c r="BM59" s="362"/>
      <c r="BN59" s="362"/>
      <c r="BO59" s="240"/>
      <c r="BP59" s="240"/>
      <c r="BQ59" s="237">
        <v>53</v>
      </c>
      <c r="BR59" s="238"/>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5">
      <c r="A60" s="237">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362"/>
      <c r="BK60" s="362"/>
      <c r="BL60" s="362"/>
      <c r="BM60" s="362"/>
      <c r="BN60" s="362"/>
      <c r="BO60" s="240"/>
      <c r="BP60" s="240"/>
      <c r="BQ60" s="237">
        <v>54</v>
      </c>
      <c r="BR60" s="238"/>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3">
      <c r="A61" s="237">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362"/>
      <c r="BK61" s="362"/>
      <c r="BL61" s="362"/>
      <c r="BM61" s="362"/>
      <c r="BN61" s="362"/>
      <c r="BO61" s="240"/>
      <c r="BP61" s="240"/>
      <c r="BQ61" s="237">
        <v>55</v>
      </c>
      <c r="BR61" s="238"/>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5">
      <c r="A62" s="237">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0"/>
      <c r="BP62" s="240"/>
      <c r="BQ62" s="237">
        <v>56</v>
      </c>
      <c r="BR62" s="238"/>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3">
      <c r="A63" s="239" t="s">
        <v>394</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326</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130</v>
      </c>
      <c r="BK63" s="989"/>
      <c r="BL63" s="989"/>
      <c r="BM63" s="989"/>
      <c r="BN63" s="1055"/>
      <c r="BO63" s="240"/>
      <c r="BP63" s="240"/>
      <c r="BQ63" s="237">
        <v>57</v>
      </c>
      <c r="BR63" s="238"/>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3">
      <c r="A65" s="362" t="s">
        <v>416</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240"/>
      <c r="BF65" s="240"/>
      <c r="BG65" s="240"/>
      <c r="BH65" s="240"/>
      <c r="BI65" s="240"/>
      <c r="BJ65" s="240"/>
      <c r="BK65" s="240"/>
      <c r="BL65" s="240"/>
      <c r="BM65" s="240"/>
      <c r="BN65" s="240"/>
      <c r="BO65" s="240"/>
      <c r="BP65" s="240"/>
      <c r="BQ65" s="237">
        <v>59</v>
      </c>
      <c r="BR65" s="238"/>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5">
      <c r="A66" s="1031" t="s">
        <v>417</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399</v>
      </c>
      <c r="W66" s="1038"/>
      <c r="X66" s="1038"/>
      <c r="Y66" s="1038"/>
      <c r="Z66" s="1039"/>
      <c r="AA66" s="1037" t="s">
        <v>400</v>
      </c>
      <c r="AB66" s="1038"/>
      <c r="AC66" s="1038"/>
      <c r="AD66" s="1038"/>
      <c r="AE66" s="1039"/>
      <c r="AF66" s="1043" t="s">
        <v>401</v>
      </c>
      <c r="AG66" s="1044"/>
      <c r="AH66" s="1044"/>
      <c r="AI66" s="1044"/>
      <c r="AJ66" s="1045"/>
      <c r="AK66" s="1037" t="s">
        <v>402</v>
      </c>
      <c r="AL66" s="1032"/>
      <c r="AM66" s="1032"/>
      <c r="AN66" s="1032"/>
      <c r="AO66" s="1033"/>
      <c r="AP66" s="1037" t="s">
        <v>403</v>
      </c>
      <c r="AQ66" s="1038"/>
      <c r="AR66" s="1038"/>
      <c r="AS66" s="1038"/>
      <c r="AT66" s="1039"/>
      <c r="AU66" s="1037" t="s">
        <v>418</v>
      </c>
      <c r="AV66" s="1038"/>
      <c r="AW66" s="1038"/>
      <c r="AX66" s="1038"/>
      <c r="AY66" s="1039"/>
      <c r="AZ66" s="1037" t="s">
        <v>382</v>
      </c>
      <c r="BA66" s="1038"/>
      <c r="BB66" s="1038"/>
      <c r="BC66" s="1038"/>
      <c r="BD66" s="1051"/>
      <c r="BE66" s="240"/>
      <c r="BF66" s="240"/>
      <c r="BG66" s="240"/>
      <c r="BH66" s="240"/>
      <c r="BI66" s="240"/>
      <c r="BJ66" s="240"/>
      <c r="BK66" s="240"/>
      <c r="BL66" s="240"/>
      <c r="BM66" s="240"/>
      <c r="BN66" s="240"/>
      <c r="BO66" s="240"/>
      <c r="BP66" s="240"/>
      <c r="BQ66" s="237">
        <v>60</v>
      </c>
      <c r="BR66" s="242"/>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3">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0"/>
      <c r="BF67" s="240"/>
      <c r="BG67" s="240"/>
      <c r="BH67" s="240"/>
      <c r="BI67" s="240"/>
      <c r="BJ67" s="240"/>
      <c r="BK67" s="240"/>
      <c r="BL67" s="240"/>
      <c r="BM67" s="240"/>
      <c r="BN67" s="240"/>
      <c r="BO67" s="240"/>
      <c r="BP67" s="240"/>
      <c r="BQ67" s="237">
        <v>61</v>
      </c>
      <c r="BR67" s="242"/>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5">
      <c r="A68" s="235">
        <v>1</v>
      </c>
      <c r="B68" s="1021" t="s">
        <v>578</v>
      </c>
      <c r="C68" s="1022"/>
      <c r="D68" s="1022"/>
      <c r="E68" s="1022"/>
      <c r="F68" s="1022"/>
      <c r="G68" s="1022"/>
      <c r="H68" s="1022"/>
      <c r="I68" s="1022"/>
      <c r="J68" s="1022"/>
      <c r="K68" s="1022"/>
      <c r="L68" s="1022"/>
      <c r="M68" s="1022"/>
      <c r="N68" s="1022"/>
      <c r="O68" s="1022"/>
      <c r="P68" s="1023"/>
      <c r="Q68" s="1024">
        <v>733</v>
      </c>
      <c r="R68" s="1018"/>
      <c r="S68" s="1018"/>
      <c r="T68" s="1018"/>
      <c r="U68" s="1018"/>
      <c r="V68" s="1018">
        <v>705</v>
      </c>
      <c r="W68" s="1018"/>
      <c r="X68" s="1018"/>
      <c r="Y68" s="1018"/>
      <c r="Z68" s="1018"/>
      <c r="AA68" s="1018">
        <v>25</v>
      </c>
      <c r="AB68" s="1018"/>
      <c r="AC68" s="1018"/>
      <c r="AD68" s="1018"/>
      <c r="AE68" s="1018"/>
      <c r="AF68" s="1018">
        <v>25</v>
      </c>
      <c r="AG68" s="1018"/>
      <c r="AH68" s="1018"/>
      <c r="AI68" s="1018"/>
      <c r="AJ68" s="1018"/>
      <c r="AK68" s="1018" t="s">
        <v>577</v>
      </c>
      <c r="AL68" s="1018"/>
      <c r="AM68" s="1018"/>
      <c r="AN68" s="1018"/>
      <c r="AO68" s="1018"/>
      <c r="AP68" s="1018">
        <v>644</v>
      </c>
      <c r="AQ68" s="1018"/>
      <c r="AR68" s="1018"/>
      <c r="AS68" s="1018"/>
      <c r="AT68" s="1018"/>
      <c r="AU68" s="1018">
        <v>182</v>
      </c>
      <c r="AV68" s="1018"/>
      <c r="AW68" s="1018"/>
      <c r="AX68" s="1018"/>
      <c r="AY68" s="1018"/>
      <c r="AZ68" s="1019"/>
      <c r="BA68" s="1019"/>
      <c r="BB68" s="1019"/>
      <c r="BC68" s="1019"/>
      <c r="BD68" s="1020"/>
      <c r="BE68" s="240"/>
      <c r="BF68" s="240"/>
      <c r="BG68" s="240"/>
      <c r="BH68" s="240"/>
      <c r="BI68" s="240"/>
      <c r="BJ68" s="240"/>
      <c r="BK68" s="240"/>
      <c r="BL68" s="240"/>
      <c r="BM68" s="240"/>
      <c r="BN68" s="240"/>
      <c r="BO68" s="240"/>
      <c r="BP68" s="240"/>
      <c r="BQ68" s="237">
        <v>62</v>
      </c>
      <c r="BR68" s="242"/>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5">
      <c r="A69" s="237">
        <v>2</v>
      </c>
      <c r="B69" s="1010" t="s">
        <v>579</v>
      </c>
      <c r="C69" s="1011"/>
      <c r="D69" s="1011"/>
      <c r="E69" s="1011"/>
      <c r="F69" s="1011"/>
      <c r="G69" s="1011"/>
      <c r="H69" s="1011"/>
      <c r="I69" s="1011"/>
      <c r="J69" s="1011"/>
      <c r="K69" s="1011"/>
      <c r="L69" s="1011"/>
      <c r="M69" s="1011"/>
      <c r="N69" s="1011"/>
      <c r="O69" s="1011"/>
      <c r="P69" s="1012"/>
      <c r="Q69" s="1013">
        <v>1146</v>
      </c>
      <c r="R69" s="1007"/>
      <c r="S69" s="1007"/>
      <c r="T69" s="1007"/>
      <c r="U69" s="1007"/>
      <c r="V69" s="1007">
        <v>1130</v>
      </c>
      <c r="W69" s="1007"/>
      <c r="X69" s="1007"/>
      <c r="Y69" s="1007"/>
      <c r="Z69" s="1007"/>
      <c r="AA69" s="1007">
        <v>16</v>
      </c>
      <c r="AB69" s="1007"/>
      <c r="AC69" s="1007"/>
      <c r="AD69" s="1007"/>
      <c r="AE69" s="1007"/>
      <c r="AF69" s="1007">
        <v>16</v>
      </c>
      <c r="AG69" s="1007"/>
      <c r="AH69" s="1007"/>
      <c r="AI69" s="1007"/>
      <c r="AJ69" s="1007"/>
      <c r="AK69" s="1007" t="s">
        <v>577</v>
      </c>
      <c r="AL69" s="1007"/>
      <c r="AM69" s="1007"/>
      <c r="AN69" s="1007"/>
      <c r="AO69" s="1007"/>
      <c r="AP69" s="1007">
        <v>1110</v>
      </c>
      <c r="AQ69" s="1007"/>
      <c r="AR69" s="1007"/>
      <c r="AS69" s="1007"/>
      <c r="AT69" s="1007"/>
      <c r="AU69" s="1007">
        <v>1100</v>
      </c>
      <c r="AV69" s="1007"/>
      <c r="AW69" s="1007"/>
      <c r="AX69" s="1007"/>
      <c r="AY69" s="1007"/>
      <c r="AZ69" s="1008"/>
      <c r="BA69" s="1008"/>
      <c r="BB69" s="1008"/>
      <c r="BC69" s="1008"/>
      <c r="BD69" s="1009"/>
      <c r="BE69" s="240"/>
      <c r="BF69" s="240"/>
      <c r="BG69" s="240"/>
      <c r="BH69" s="240"/>
      <c r="BI69" s="240"/>
      <c r="BJ69" s="240"/>
      <c r="BK69" s="240"/>
      <c r="BL69" s="240"/>
      <c r="BM69" s="240"/>
      <c r="BN69" s="240"/>
      <c r="BO69" s="240"/>
      <c r="BP69" s="240"/>
      <c r="BQ69" s="237">
        <v>63</v>
      </c>
      <c r="BR69" s="242"/>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5">
      <c r="A70" s="237">
        <v>3</v>
      </c>
      <c r="B70" s="1010"/>
      <c r="C70" s="1011"/>
      <c r="D70" s="1011"/>
      <c r="E70" s="1011"/>
      <c r="F70" s="1011"/>
      <c r="G70" s="1011"/>
      <c r="H70" s="1011"/>
      <c r="I70" s="1011"/>
      <c r="J70" s="1011"/>
      <c r="K70" s="1011"/>
      <c r="L70" s="1011"/>
      <c r="M70" s="1011"/>
      <c r="N70" s="1011"/>
      <c r="O70" s="1011"/>
      <c r="P70" s="1012"/>
      <c r="Q70" s="1013">
        <v>172</v>
      </c>
      <c r="R70" s="1007"/>
      <c r="S70" s="1007"/>
      <c r="T70" s="1007"/>
      <c r="U70" s="1007"/>
      <c r="V70" s="1007">
        <v>168</v>
      </c>
      <c r="W70" s="1007"/>
      <c r="X70" s="1007"/>
      <c r="Y70" s="1007"/>
      <c r="Z70" s="1007"/>
      <c r="AA70" s="1007">
        <v>4</v>
      </c>
      <c r="AB70" s="1007"/>
      <c r="AC70" s="1007"/>
      <c r="AD70" s="1007"/>
      <c r="AE70" s="1007"/>
      <c r="AF70" s="1007">
        <v>4</v>
      </c>
      <c r="AG70" s="1007"/>
      <c r="AH70" s="1007"/>
      <c r="AI70" s="1007"/>
      <c r="AJ70" s="1007"/>
      <c r="AK70" s="1007" t="s">
        <v>577</v>
      </c>
      <c r="AL70" s="1007"/>
      <c r="AM70" s="1007"/>
      <c r="AN70" s="1007"/>
      <c r="AO70" s="1007"/>
      <c r="AP70" s="1007" t="s">
        <v>577</v>
      </c>
      <c r="AQ70" s="1007"/>
      <c r="AR70" s="1007"/>
      <c r="AS70" s="1007"/>
      <c r="AT70" s="1007"/>
      <c r="AU70" s="1007" t="s">
        <v>577</v>
      </c>
      <c r="AV70" s="1007"/>
      <c r="AW70" s="1007"/>
      <c r="AX70" s="1007"/>
      <c r="AY70" s="1007"/>
      <c r="AZ70" s="1008"/>
      <c r="BA70" s="1008"/>
      <c r="BB70" s="1008"/>
      <c r="BC70" s="1008"/>
      <c r="BD70" s="1009"/>
      <c r="BE70" s="240"/>
      <c r="BF70" s="240"/>
      <c r="BG70" s="240"/>
      <c r="BH70" s="240"/>
      <c r="BI70" s="240"/>
      <c r="BJ70" s="240"/>
      <c r="BK70" s="240"/>
      <c r="BL70" s="240"/>
      <c r="BM70" s="240"/>
      <c r="BN70" s="240"/>
      <c r="BO70" s="240"/>
      <c r="BP70" s="240"/>
      <c r="BQ70" s="237">
        <v>64</v>
      </c>
      <c r="BR70" s="242"/>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5">
      <c r="A71" s="237">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0"/>
      <c r="BF71" s="240"/>
      <c r="BG71" s="240"/>
      <c r="BH71" s="240"/>
      <c r="BI71" s="240"/>
      <c r="BJ71" s="240"/>
      <c r="BK71" s="240"/>
      <c r="BL71" s="240"/>
      <c r="BM71" s="240"/>
      <c r="BN71" s="240"/>
      <c r="BO71" s="240"/>
      <c r="BP71" s="240"/>
      <c r="BQ71" s="237">
        <v>65</v>
      </c>
      <c r="BR71" s="242"/>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5">
      <c r="A72" s="237">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0"/>
      <c r="BF72" s="240"/>
      <c r="BG72" s="240"/>
      <c r="BH72" s="240"/>
      <c r="BI72" s="240"/>
      <c r="BJ72" s="240"/>
      <c r="BK72" s="240"/>
      <c r="BL72" s="240"/>
      <c r="BM72" s="240"/>
      <c r="BN72" s="240"/>
      <c r="BO72" s="240"/>
      <c r="BP72" s="240"/>
      <c r="BQ72" s="237">
        <v>66</v>
      </c>
      <c r="BR72" s="242"/>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5">
      <c r="A73" s="237">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0"/>
      <c r="BF73" s="240"/>
      <c r="BG73" s="240"/>
      <c r="BH73" s="240"/>
      <c r="BI73" s="240"/>
      <c r="BJ73" s="240"/>
      <c r="BK73" s="240"/>
      <c r="BL73" s="240"/>
      <c r="BM73" s="240"/>
      <c r="BN73" s="240"/>
      <c r="BO73" s="240"/>
      <c r="BP73" s="240"/>
      <c r="BQ73" s="237">
        <v>67</v>
      </c>
      <c r="BR73" s="242"/>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5">
      <c r="A74" s="237">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0"/>
      <c r="BF74" s="240"/>
      <c r="BG74" s="240"/>
      <c r="BH74" s="240"/>
      <c r="BI74" s="240"/>
      <c r="BJ74" s="240"/>
      <c r="BK74" s="240"/>
      <c r="BL74" s="240"/>
      <c r="BM74" s="240"/>
      <c r="BN74" s="240"/>
      <c r="BO74" s="240"/>
      <c r="BP74" s="240"/>
      <c r="BQ74" s="237">
        <v>68</v>
      </c>
      <c r="BR74" s="242"/>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5">
      <c r="A75" s="237">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0"/>
      <c r="BF75" s="240"/>
      <c r="BG75" s="240"/>
      <c r="BH75" s="240"/>
      <c r="BI75" s="240"/>
      <c r="BJ75" s="240"/>
      <c r="BK75" s="240"/>
      <c r="BL75" s="240"/>
      <c r="BM75" s="240"/>
      <c r="BN75" s="240"/>
      <c r="BO75" s="240"/>
      <c r="BP75" s="240"/>
      <c r="BQ75" s="237">
        <v>69</v>
      </c>
      <c r="BR75" s="242"/>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5">
      <c r="A76" s="237">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0"/>
      <c r="BF76" s="240"/>
      <c r="BG76" s="240"/>
      <c r="BH76" s="240"/>
      <c r="BI76" s="240"/>
      <c r="BJ76" s="240"/>
      <c r="BK76" s="240"/>
      <c r="BL76" s="240"/>
      <c r="BM76" s="240"/>
      <c r="BN76" s="240"/>
      <c r="BO76" s="240"/>
      <c r="BP76" s="240"/>
      <c r="BQ76" s="237">
        <v>70</v>
      </c>
      <c r="BR76" s="242"/>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5">
      <c r="A77" s="237">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0"/>
      <c r="BF77" s="240"/>
      <c r="BG77" s="240"/>
      <c r="BH77" s="240"/>
      <c r="BI77" s="240"/>
      <c r="BJ77" s="240"/>
      <c r="BK77" s="240"/>
      <c r="BL77" s="240"/>
      <c r="BM77" s="240"/>
      <c r="BN77" s="240"/>
      <c r="BO77" s="240"/>
      <c r="BP77" s="240"/>
      <c r="BQ77" s="237">
        <v>71</v>
      </c>
      <c r="BR77" s="242"/>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5">
      <c r="A78" s="237">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0"/>
      <c r="BF78" s="240"/>
      <c r="BG78" s="240"/>
      <c r="BH78" s="240"/>
      <c r="BI78" s="240"/>
      <c r="BJ78" s="230"/>
      <c r="BK78" s="230"/>
      <c r="BL78" s="230"/>
      <c r="BM78" s="230"/>
      <c r="BN78" s="230"/>
      <c r="BO78" s="240"/>
      <c r="BP78" s="240"/>
      <c r="BQ78" s="237">
        <v>72</v>
      </c>
      <c r="BR78" s="242"/>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5">
      <c r="A79" s="237">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0"/>
      <c r="BF79" s="240"/>
      <c r="BG79" s="240"/>
      <c r="BH79" s="240"/>
      <c r="BI79" s="240"/>
      <c r="BJ79" s="230"/>
      <c r="BK79" s="230"/>
      <c r="BL79" s="230"/>
      <c r="BM79" s="230"/>
      <c r="BN79" s="230"/>
      <c r="BO79" s="240"/>
      <c r="BP79" s="240"/>
      <c r="BQ79" s="237">
        <v>73</v>
      </c>
      <c r="BR79" s="242"/>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5">
      <c r="A80" s="237">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0"/>
      <c r="BF80" s="240"/>
      <c r="BG80" s="240"/>
      <c r="BH80" s="240"/>
      <c r="BI80" s="240"/>
      <c r="BJ80" s="240"/>
      <c r="BK80" s="240"/>
      <c r="BL80" s="240"/>
      <c r="BM80" s="240"/>
      <c r="BN80" s="240"/>
      <c r="BO80" s="240"/>
      <c r="BP80" s="240"/>
      <c r="BQ80" s="237">
        <v>74</v>
      </c>
      <c r="BR80" s="242"/>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5">
      <c r="A81" s="237">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0"/>
      <c r="BF81" s="240"/>
      <c r="BG81" s="240"/>
      <c r="BH81" s="240"/>
      <c r="BI81" s="240"/>
      <c r="BJ81" s="240"/>
      <c r="BK81" s="240"/>
      <c r="BL81" s="240"/>
      <c r="BM81" s="240"/>
      <c r="BN81" s="240"/>
      <c r="BO81" s="240"/>
      <c r="BP81" s="240"/>
      <c r="BQ81" s="237">
        <v>75</v>
      </c>
      <c r="BR81" s="242"/>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5">
      <c r="A82" s="237">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0"/>
      <c r="BF82" s="240"/>
      <c r="BG82" s="240"/>
      <c r="BH82" s="240"/>
      <c r="BI82" s="240"/>
      <c r="BJ82" s="240"/>
      <c r="BK82" s="240"/>
      <c r="BL82" s="240"/>
      <c r="BM82" s="240"/>
      <c r="BN82" s="240"/>
      <c r="BO82" s="240"/>
      <c r="BP82" s="240"/>
      <c r="BQ82" s="237">
        <v>76</v>
      </c>
      <c r="BR82" s="242"/>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5">
      <c r="A83" s="237">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0"/>
      <c r="BF83" s="240"/>
      <c r="BG83" s="240"/>
      <c r="BH83" s="240"/>
      <c r="BI83" s="240"/>
      <c r="BJ83" s="240"/>
      <c r="BK83" s="240"/>
      <c r="BL83" s="240"/>
      <c r="BM83" s="240"/>
      <c r="BN83" s="240"/>
      <c r="BO83" s="240"/>
      <c r="BP83" s="240"/>
      <c r="BQ83" s="237">
        <v>77</v>
      </c>
      <c r="BR83" s="242"/>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5">
      <c r="A84" s="237">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0"/>
      <c r="BF84" s="240"/>
      <c r="BG84" s="240"/>
      <c r="BH84" s="240"/>
      <c r="BI84" s="240"/>
      <c r="BJ84" s="240"/>
      <c r="BK84" s="240"/>
      <c r="BL84" s="240"/>
      <c r="BM84" s="240"/>
      <c r="BN84" s="240"/>
      <c r="BO84" s="240"/>
      <c r="BP84" s="240"/>
      <c r="BQ84" s="237">
        <v>78</v>
      </c>
      <c r="BR84" s="242"/>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5">
      <c r="A85" s="237">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0"/>
      <c r="BF85" s="240"/>
      <c r="BG85" s="240"/>
      <c r="BH85" s="240"/>
      <c r="BI85" s="240"/>
      <c r="BJ85" s="240"/>
      <c r="BK85" s="240"/>
      <c r="BL85" s="240"/>
      <c r="BM85" s="240"/>
      <c r="BN85" s="240"/>
      <c r="BO85" s="240"/>
      <c r="BP85" s="240"/>
      <c r="BQ85" s="237">
        <v>79</v>
      </c>
      <c r="BR85" s="242"/>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5">
      <c r="A86" s="237">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0"/>
      <c r="BF86" s="240"/>
      <c r="BG86" s="240"/>
      <c r="BH86" s="240"/>
      <c r="BI86" s="240"/>
      <c r="BJ86" s="240"/>
      <c r="BK86" s="240"/>
      <c r="BL86" s="240"/>
      <c r="BM86" s="240"/>
      <c r="BN86" s="240"/>
      <c r="BO86" s="240"/>
      <c r="BP86" s="240"/>
      <c r="BQ86" s="237">
        <v>80</v>
      </c>
      <c r="BR86" s="242"/>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5">
      <c r="A87" s="243">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0"/>
      <c r="BF87" s="240"/>
      <c r="BG87" s="240"/>
      <c r="BH87" s="240"/>
      <c r="BI87" s="240"/>
      <c r="BJ87" s="240"/>
      <c r="BK87" s="240"/>
      <c r="BL87" s="240"/>
      <c r="BM87" s="240"/>
      <c r="BN87" s="240"/>
      <c r="BO87" s="240"/>
      <c r="BP87" s="240"/>
      <c r="BQ87" s="237">
        <v>81</v>
      </c>
      <c r="BR87" s="242"/>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3">
      <c r="A88" s="239" t="s">
        <v>394</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0"/>
      <c r="BF88" s="240"/>
      <c r="BG88" s="240"/>
      <c r="BH88" s="240"/>
      <c r="BI88" s="240"/>
      <c r="BJ88" s="240"/>
      <c r="BK88" s="240"/>
      <c r="BL88" s="240"/>
      <c r="BM88" s="240"/>
      <c r="BN88" s="240"/>
      <c r="BO88" s="240"/>
      <c r="BP88" s="240"/>
      <c r="BQ88" s="237">
        <v>82</v>
      </c>
      <c r="BR88" s="242"/>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3">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394</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359" t="s">
        <v>423</v>
      </c>
      <c r="B107" s="363"/>
      <c r="C107" s="363"/>
      <c r="D107" s="363"/>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59" t="s">
        <v>424</v>
      </c>
      <c r="AV107" s="363"/>
      <c r="AW107" s="363"/>
      <c r="AX107" s="363"/>
      <c r="AY107" s="363"/>
      <c r="AZ107" s="363"/>
      <c r="BA107" s="363"/>
      <c r="BB107" s="363"/>
      <c r="BC107" s="363"/>
      <c r="BD107" s="363"/>
      <c r="BE107" s="363"/>
      <c r="BF107" s="363"/>
      <c r="BG107" s="363"/>
      <c r="BH107" s="363"/>
      <c r="BI107" s="363"/>
      <c r="BJ107" s="363"/>
      <c r="BK107" s="363"/>
      <c r="BL107" s="363"/>
      <c r="BM107" s="363"/>
      <c r="BN107" s="363"/>
      <c r="BO107" s="363"/>
      <c r="BP107" s="363"/>
      <c r="BQ107" s="363"/>
      <c r="BR107" s="363"/>
      <c r="BS107" s="363"/>
      <c r="BT107" s="363"/>
      <c r="BU107" s="363"/>
      <c r="BV107" s="363"/>
      <c r="BW107" s="363"/>
      <c r="BX107" s="363"/>
      <c r="BY107" s="363"/>
      <c r="BZ107" s="363"/>
      <c r="CA107" s="363"/>
      <c r="CB107" s="363"/>
      <c r="CC107" s="363"/>
      <c r="CD107" s="363"/>
      <c r="CE107" s="363"/>
      <c r="CF107" s="363"/>
      <c r="CG107" s="363"/>
      <c r="CH107" s="363"/>
      <c r="CI107" s="363"/>
      <c r="CJ107" s="363"/>
      <c r="CK107" s="363"/>
      <c r="CL107" s="363"/>
      <c r="CM107" s="363"/>
      <c r="CN107" s="363"/>
      <c r="CO107" s="363"/>
      <c r="CP107" s="363"/>
      <c r="CQ107" s="363"/>
      <c r="CR107" s="363"/>
      <c r="CS107" s="363"/>
      <c r="CT107" s="363"/>
      <c r="CU107" s="363"/>
      <c r="CV107" s="363"/>
      <c r="CW107" s="363"/>
      <c r="CX107" s="363"/>
      <c r="CY107" s="363"/>
      <c r="CZ107" s="363"/>
      <c r="DA107" s="363"/>
      <c r="DB107" s="363"/>
      <c r="DC107" s="363"/>
      <c r="DD107" s="363"/>
      <c r="DE107" s="363"/>
      <c r="DF107" s="363"/>
      <c r="DG107" s="363"/>
      <c r="DH107" s="363"/>
      <c r="DI107" s="363"/>
      <c r="DJ107" s="363"/>
      <c r="DK107" s="363"/>
      <c r="DL107" s="363"/>
      <c r="DM107" s="363"/>
      <c r="DN107" s="363"/>
      <c r="DO107" s="363"/>
      <c r="DP107" s="363"/>
      <c r="DQ107" s="363"/>
      <c r="DR107" s="363"/>
      <c r="DS107" s="363"/>
      <c r="DT107" s="363"/>
      <c r="DU107" s="363"/>
      <c r="DV107" s="363"/>
      <c r="DW107" s="363"/>
      <c r="DX107" s="363"/>
      <c r="DY107" s="363"/>
      <c r="DZ107" s="363"/>
    </row>
    <row r="108" spans="1:131" s="230" customFormat="1" ht="26.25" customHeight="1" x14ac:dyDescent="0.2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312</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312</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312</v>
      </c>
      <c r="DR109" s="932"/>
      <c r="DS109" s="932"/>
      <c r="DT109" s="932"/>
      <c r="DU109" s="933"/>
      <c r="DV109" s="934" t="s">
        <v>430</v>
      </c>
      <c r="DW109" s="932"/>
      <c r="DX109" s="932"/>
      <c r="DY109" s="932"/>
      <c r="DZ109" s="965"/>
    </row>
    <row r="110" spans="1:131" s="230" customFormat="1" ht="26.25" customHeight="1" x14ac:dyDescent="0.25">
      <c r="A110" s="845" t="s">
        <v>432</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1226537</v>
      </c>
      <c r="AB110" s="925"/>
      <c r="AC110" s="925"/>
      <c r="AD110" s="925"/>
      <c r="AE110" s="926"/>
      <c r="AF110" s="927">
        <v>1124415</v>
      </c>
      <c r="AG110" s="925"/>
      <c r="AH110" s="925"/>
      <c r="AI110" s="925"/>
      <c r="AJ110" s="926"/>
      <c r="AK110" s="927">
        <v>1093684</v>
      </c>
      <c r="AL110" s="925"/>
      <c r="AM110" s="925"/>
      <c r="AN110" s="925"/>
      <c r="AO110" s="926"/>
      <c r="AP110" s="928">
        <v>23.9</v>
      </c>
      <c r="AQ110" s="929"/>
      <c r="AR110" s="929"/>
      <c r="AS110" s="929"/>
      <c r="AT110" s="930"/>
      <c r="AU110" s="966" t="s">
        <v>74</v>
      </c>
      <c r="AV110" s="967"/>
      <c r="AW110" s="967"/>
      <c r="AX110" s="967"/>
      <c r="AY110" s="967"/>
      <c r="AZ110" s="896" t="s">
        <v>433</v>
      </c>
      <c r="BA110" s="846"/>
      <c r="BB110" s="846"/>
      <c r="BC110" s="846"/>
      <c r="BD110" s="846"/>
      <c r="BE110" s="846"/>
      <c r="BF110" s="846"/>
      <c r="BG110" s="846"/>
      <c r="BH110" s="846"/>
      <c r="BI110" s="846"/>
      <c r="BJ110" s="846"/>
      <c r="BK110" s="846"/>
      <c r="BL110" s="846"/>
      <c r="BM110" s="846"/>
      <c r="BN110" s="846"/>
      <c r="BO110" s="846"/>
      <c r="BP110" s="847"/>
      <c r="BQ110" s="897">
        <v>9536171</v>
      </c>
      <c r="BR110" s="878"/>
      <c r="BS110" s="878"/>
      <c r="BT110" s="878"/>
      <c r="BU110" s="878"/>
      <c r="BV110" s="878">
        <v>9673063</v>
      </c>
      <c r="BW110" s="878"/>
      <c r="BX110" s="878"/>
      <c r="BY110" s="878"/>
      <c r="BZ110" s="878"/>
      <c r="CA110" s="878">
        <v>9769292</v>
      </c>
      <c r="CB110" s="878"/>
      <c r="CC110" s="878"/>
      <c r="CD110" s="878"/>
      <c r="CE110" s="878"/>
      <c r="CF110" s="902">
        <v>213.9</v>
      </c>
      <c r="CG110" s="903"/>
      <c r="CH110" s="903"/>
      <c r="CI110" s="903"/>
      <c r="CJ110" s="903"/>
      <c r="CK110" s="962" t="s">
        <v>434</v>
      </c>
      <c r="CL110" s="855"/>
      <c r="CM110" s="896" t="s">
        <v>435</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130</v>
      </c>
      <c r="DH110" s="878"/>
      <c r="DI110" s="878"/>
      <c r="DJ110" s="878"/>
      <c r="DK110" s="878"/>
      <c r="DL110" s="878" t="s">
        <v>130</v>
      </c>
      <c r="DM110" s="878"/>
      <c r="DN110" s="878"/>
      <c r="DO110" s="878"/>
      <c r="DP110" s="878"/>
      <c r="DQ110" s="878" t="s">
        <v>130</v>
      </c>
      <c r="DR110" s="878"/>
      <c r="DS110" s="878"/>
      <c r="DT110" s="878"/>
      <c r="DU110" s="878"/>
      <c r="DV110" s="879" t="s">
        <v>130</v>
      </c>
      <c r="DW110" s="879"/>
      <c r="DX110" s="879"/>
      <c r="DY110" s="879"/>
      <c r="DZ110" s="880"/>
    </row>
    <row r="111" spans="1:131" s="230" customFormat="1" ht="26.25" customHeight="1" x14ac:dyDescent="0.25">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130</v>
      </c>
      <c r="AG111" s="955"/>
      <c r="AH111" s="955"/>
      <c r="AI111" s="955"/>
      <c r="AJ111" s="956"/>
      <c r="AK111" s="957" t="s">
        <v>130</v>
      </c>
      <c r="AL111" s="955"/>
      <c r="AM111" s="955"/>
      <c r="AN111" s="955"/>
      <c r="AO111" s="956"/>
      <c r="AP111" s="958" t="s">
        <v>130</v>
      </c>
      <c r="AQ111" s="959"/>
      <c r="AR111" s="959"/>
      <c r="AS111" s="959"/>
      <c r="AT111" s="960"/>
      <c r="AU111" s="968"/>
      <c r="AV111" s="969"/>
      <c r="AW111" s="969"/>
      <c r="AX111" s="969"/>
      <c r="AY111" s="969"/>
      <c r="AZ111" s="853" t="s">
        <v>437</v>
      </c>
      <c r="BA111" s="788"/>
      <c r="BB111" s="788"/>
      <c r="BC111" s="788"/>
      <c r="BD111" s="788"/>
      <c r="BE111" s="788"/>
      <c r="BF111" s="788"/>
      <c r="BG111" s="788"/>
      <c r="BH111" s="788"/>
      <c r="BI111" s="788"/>
      <c r="BJ111" s="788"/>
      <c r="BK111" s="788"/>
      <c r="BL111" s="788"/>
      <c r="BM111" s="788"/>
      <c r="BN111" s="788"/>
      <c r="BO111" s="788"/>
      <c r="BP111" s="789"/>
      <c r="BQ111" s="825">
        <v>59725</v>
      </c>
      <c r="BR111" s="826"/>
      <c r="BS111" s="826"/>
      <c r="BT111" s="826"/>
      <c r="BU111" s="826"/>
      <c r="BV111" s="826">
        <v>40812</v>
      </c>
      <c r="BW111" s="826"/>
      <c r="BX111" s="826"/>
      <c r="BY111" s="826"/>
      <c r="BZ111" s="826"/>
      <c r="CA111" s="826">
        <v>23753</v>
      </c>
      <c r="CB111" s="826"/>
      <c r="CC111" s="826"/>
      <c r="CD111" s="826"/>
      <c r="CE111" s="826"/>
      <c r="CF111" s="911">
        <v>0.5</v>
      </c>
      <c r="CG111" s="912"/>
      <c r="CH111" s="912"/>
      <c r="CI111" s="912"/>
      <c r="CJ111" s="912"/>
      <c r="CK111" s="963"/>
      <c r="CL111" s="857"/>
      <c r="CM111" s="853"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130</v>
      </c>
      <c r="DH111" s="826"/>
      <c r="DI111" s="826"/>
      <c r="DJ111" s="826"/>
      <c r="DK111" s="826"/>
      <c r="DL111" s="826" t="s">
        <v>130</v>
      </c>
      <c r="DM111" s="826"/>
      <c r="DN111" s="826"/>
      <c r="DO111" s="826"/>
      <c r="DP111" s="826"/>
      <c r="DQ111" s="826" t="s">
        <v>130</v>
      </c>
      <c r="DR111" s="826"/>
      <c r="DS111" s="826"/>
      <c r="DT111" s="826"/>
      <c r="DU111" s="826"/>
      <c r="DV111" s="832" t="s">
        <v>130</v>
      </c>
      <c r="DW111" s="832"/>
      <c r="DX111" s="832"/>
      <c r="DY111" s="832"/>
      <c r="DZ111" s="833"/>
    </row>
    <row r="112" spans="1:131" s="230" customFormat="1" ht="26.25" customHeight="1" x14ac:dyDescent="0.25">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130</v>
      </c>
      <c r="AB112" s="816"/>
      <c r="AC112" s="816"/>
      <c r="AD112" s="816"/>
      <c r="AE112" s="817"/>
      <c r="AF112" s="818" t="s">
        <v>130</v>
      </c>
      <c r="AG112" s="816"/>
      <c r="AH112" s="816"/>
      <c r="AI112" s="816"/>
      <c r="AJ112" s="817"/>
      <c r="AK112" s="818" t="s">
        <v>130</v>
      </c>
      <c r="AL112" s="816"/>
      <c r="AM112" s="816"/>
      <c r="AN112" s="816"/>
      <c r="AO112" s="817"/>
      <c r="AP112" s="860" t="s">
        <v>130</v>
      </c>
      <c r="AQ112" s="861"/>
      <c r="AR112" s="861"/>
      <c r="AS112" s="861"/>
      <c r="AT112" s="862"/>
      <c r="AU112" s="968"/>
      <c r="AV112" s="969"/>
      <c r="AW112" s="969"/>
      <c r="AX112" s="969"/>
      <c r="AY112" s="969"/>
      <c r="AZ112" s="853" t="s">
        <v>441</v>
      </c>
      <c r="BA112" s="788"/>
      <c r="BB112" s="788"/>
      <c r="BC112" s="788"/>
      <c r="BD112" s="788"/>
      <c r="BE112" s="788"/>
      <c r="BF112" s="788"/>
      <c r="BG112" s="788"/>
      <c r="BH112" s="788"/>
      <c r="BI112" s="788"/>
      <c r="BJ112" s="788"/>
      <c r="BK112" s="788"/>
      <c r="BL112" s="788"/>
      <c r="BM112" s="788"/>
      <c r="BN112" s="788"/>
      <c r="BO112" s="788"/>
      <c r="BP112" s="789"/>
      <c r="BQ112" s="825">
        <v>1653405</v>
      </c>
      <c r="BR112" s="826"/>
      <c r="BS112" s="826"/>
      <c r="BT112" s="826"/>
      <c r="BU112" s="826"/>
      <c r="BV112" s="826">
        <v>1826474</v>
      </c>
      <c r="BW112" s="826"/>
      <c r="BX112" s="826"/>
      <c r="BY112" s="826"/>
      <c r="BZ112" s="826"/>
      <c r="CA112" s="826">
        <v>1821009</v>
      </c>
      <c r="CB112" s="826"/>
      <c r="CC112" s="826"/>
      <c r="CD112" s="826"/>
      <c r="CE112" s="826"/>
      <c r="CF112" s="911">
        <v>39.9</v>
      </c>
      <c r="CG112" s="912"/>
      <c r="CH112" s="912"/>
      <c r="CI112" s="912"/>
      <c r="CJ112" s="912"/>
      <c r="CK112" s="963"/>
      <c r="CL112" s="857"/>
      <c r="CM112" s="853"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130</v>
      </c>
      <c r="DH112" s="826"/>
      <c r="DI112" s="826"/>
      <c r="DJ112" s="826"/>
      <c r="DK112" s="826"/>
      <c r="DL112" s="826" t="s">
        <v>130</v>
      </c>
      <c r="DM112" s="826"/>
      <c r="DN112" s="826"/>
      <c r="DO112" s="826"/>
      <c r="DP112" s="826"/>
      <c r="DQ112" s="826" t="s">
        <v>130</v>
      </c>
      <c r="DR112" s="826"/>
      <c r="DS112" s="826"/>
      <c r="DT112" s="826"/>
      <c r="DU112" s="826"/>
      <c r="DV112" s="832" t="s">
        <v>130</v>
      </c>
      <c r="DW112" s="832"/>
      <c r="DX112" s="832"/>
      <c r="DY112" s="832"/>
      <c r="DZ112" s="833"/>
    </row>
    <row r="113" spans="1:130" s="230" customFormat="1" ht="26.25" customHeight="1" x14ac:dyDescent="0.25">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179267</v>
      </c>
      <c r="AB113" s="955"/>
      <c r="AC113" s="955"/>
      <c r="AD113" s="955"/>
      <c r="AE113" s="956"/>
      <c r="AF113" s="957">
        <v>168765</v>
      </c>
      <c r="AG113" s="955"/>
      <c r="AH113" s="955"/>
      <c r="AI113" s="955"/>
      <c r="AJ113" s="956"/>
      <c r="AK113" s="957">
        <v>192589</v>
      </c>
      <c r="AL113" s="955"/>
      <c r="AM113" s="955"/>
      <c r="AN113" s="955"/>
      <c r="AO113" s="956"/>
      <c r="AP113" s="958">
        <v>4.2</v>
      </c>
      <c r="AQ113" s="959"/>
      <c r="AR113" s="959"/>
      <c r="AS113" s="959"/>
      <c r="AT113" s="960"/>
      <c r="AU113" s="968"/>
      <c r="AV113" s="969"/>
      <c r="AW113" s="969"/>
      <c r="AX113" s="969"/>
      <c r="AY113" s="969"/>
      <c r="AZ113" s="853" t="s">
        <v>444</v>
      </c>
      <c r="BA113" s="788"/>
      <c r="BB113" s="788"/>
      <c r="BC113" s="788"/>
      <c r="BD113" s="788"/>
      <c r="BE113" s="788"/>
      <c r="BF113" s="788"/>
      <c r="BG113" s="788"/>
      <c r="BH113" s="788"/>
      <c r="BI113" s="788"/>
      <c r="BJ113" s="788"/>
      <c r="BK113" s="788"/>
      <c r="BL113" s="788"/>
      <c r="BM113" s="788"/>
      <c r="BN113" s="788"/>
      <c r="BO113" s="788"/>
      <c r="BP113" s="789"/>
      <c r="BQ113" s="825">
        <v>279161</v>
      </c>
      <c r="BR113" s="826"/>
      <c r="BS113" s="826"/>
      <c r="BT113" s="826"/>
      <c r="BU113" s="826"/>
      <c r="BV113" s="826">
        <v>1325282</v>
      </c>
      <c r="BW113" s="826"/>
      <c r="BX113" s="826"/>
      <c r="BY113" s="826"/>
      <c r="BZ113" s="826"/>
      <c r="CA113" s="826">
        <v>1281578</v>
      </c>
      <c r="CB113" s="826"/>
      <c r="CC113" s="826"/>
      <c r="CD113" s="826"/>
      <c r="CE113" s="826"/>
      <c r="CF113" s="911">
        <v>28.1</v>
      </c>
      <c r="CG113" s="912"/>
      <c r="CH113" s="912"/>
      <c r="CI113" s="912"/>
      <c r="CJ113" s="912"/>
      <c r="CK113" s="963"/>
      <c r="CL113" s="857"/>
      <c r="CM113" s="853"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130</v>
      </c>
      <c r="DM113" s="816"/>
      <c r="DN113" s="816"/>
      <c r="DO113" s="816"/>
      <c r="DP113" s="817"/>
      <c r="DQ113" s="818" t="s">
        <v>130</v>
      </c>
      <c r="DR113" s="816"/>
      <c r="DS113" s="816"/>
      <c r="DT113" s="816"/>
      <c r="DU113" s="817"/>
      <c r="DV113" s="860" t="s">
        <v>130</v>
      </c>
      <c r="DW113" s="861"/>
      <c r="DX113" s="861"/>
      <c r="DY113" s="861"/>
      <c r="DZ113" s="862"/>
    </row>
    <row r="114" spans="1:130" s="230" customFormat="1" ht="26.25" customHeight="1" x14ac:dyDescent="0.25">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48417</v>
      </c>
      <c r="AB114" s="816"/>
      <c r="AC114" s="816"/>
      <c r="AD114" s="816"/>
      <c r="AE114" s="817"/>
      <c r="AF114" s="818">
        <v>52660</v>
      </c>
      <c r="AG114" s="816"/>
      <c r="AH114" s="816"/>
      <c r="AI114" s="816"/>
      <c r="AJ114" s="817"/>
      <c r="AK114" s="818">
        <v>43819</v>
      </c>
      <c r="AL114" s="816"/>
      <c r="AM114" s="816"/>
      <c r="AN114" s="816"/>
      <c r="AO114" s="817"/>
      <c r="AP114" s="860">
        <v>1</v>
      </c>
      <c r="AQ114" s="861"/>
      <c r="AR114" s="861"/>
      <c r="AS114" s="861"/>
      <c r="AT114" s="862"/>
      <c r="AU114" s="968"/>
      <c r="AV114" s="969"/>
      <c r="AW114" s="969"/>
      <c r="AX114" s="969"/>
      <c r="AY114" s="969"/>
      <c r="AZ114" s="853" t="s">
        <v>447</v>
      </c>
      <c r="BA114" s="788"/>
      <c r="BB114" s="788"/>
      <c r="BC114" s="788"/>
      <c r="BD114" s="788"/>
      <c r="BE114" s="788"/>
      <c r="BF114" s="788"/>
      <c r="BG114" s="788"/>
      <c r="BH114" s="788"/>
      <c r="BI114" s="788"/>
      <c r="BJ114" s="788"/>
      <c r="BK114" s="788"/>
      <c r="BL114" s="788"/>
      <c r="BM114" s="788"/>
      <c r="BN114" s="788"/>
      <c r="BO114" s="788"/>
      <c r="BP114" s="789"/>
      <c r="BQ114" s="825">
        <v>1544521</v>
      </c>
      <c r="BR114" s="826"/>
      <c r="BS114" s="826"/>
      <c r="BT114" s="826"/>
      <c r="BU114" s="826"/>
      <c r="BV114" s="826">
        <v>1524948</v>
      </c>
      <c r="BW114" s="826"/>
      <c r="BX114" s="826"/>
      <c r="BY114" s="826"/>
      <c r="BZ114" s="826"/>
      <c r="CA114" s="826">
        <v>1473041</v>
      </c>
      <c r="CB114" s="826"/>
      <c r="CC114" s="826"/>
      <c r="CD114" s="826"/>
      <c r="CE114" s="826"/>
      <c r="CF114" s="911">
        <v>32.200000000000003</v>
      </c>
      <c r="CG114" s="912"/>
      <c r="CH114" s="912"/>
      <c r="CI114" s="912"/>
      <c r="CJ114" s="912"/>
      <c r="CK114" s="963"/>
      <c r="CL114" s="857"/>
      <c r="CM114" s="853"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130</v>
      </c>
      <c r="DM114" s="816"/>
      <c r="DN114" s="816"/>
      <c r="DO114" s="816"/>
      <c r="DP114" s="817"/>
      <c r="DQ114" s="818" t="s">
        <v>130</v>
      </c>
      <c r="DR114" s="816"/>
      <c r="DS114" s="816"/>
      <c r="DT114" s="816"/>
      <c r="DU114" s="817"/>
      <c r="DV114" s="860" t="s">
        <v>130</v>
      </c>
      <c r="DW114" s="861"/>
      <c r="DX114" s="861"/>
      <c r="DY114" s="861"/>
      <c r="DZ114" s="862"/>
    </row>
    <row r="115" spans="1:130" s="230" customFormat="1" ht="26.25" customHeight="1" x14ac:dyDescent="0.25">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16822</v>
      </c>
      <c r="AB115" s="955"/>
      <c r="AC115" s="955"/>
      <c r="AD115" s="955"/>
      <c r="AE115" s="956"/>
      <c r="AF115" s="957">
        <v>18953</v>
      </c>
      <c r="AG115" s="955"/>
      <c r="AH115" s="955"/>
      <c r="AI115" s="955"/>
      <c r="AJ115" s="956"/>
      <c r="AK115" s="957">
        <v>19502</v>
      </c>
      <c r="AL115" s="955"/>
      <c r="AM115" s="955"/>
      <c r="AN115" s="955"/>
      <c r="AO115" s="956"/>
      <c r="AP115" s="958">
        <v>0.4</v>
      </c>
      <c r="AQ115" s="959"/>
      <c r="AR115" s="959"/>
      <c r="AS115" s="959"/>
      <c r="AT115" s="960"/>
      <c r="AU115" s="968"/>
      <c r="AV115" s="969"/>
      <c r="AW115" s="969"/>
      <c r="AX115" s="969"/>
      <c r="AY115" s="969"/>
      <c r="AZ115" s="853" t="s">
        <v>450</v>
      </c>
      <c r="BA115" s="788"/>
      <c r="BB115" s="788"/>
      <c r="BC115" s="788"/>
      <c r="BD115" s="788"/>
      <c r="BE115" s="788"/>
      <c r="BF115" s="788"/>
      <c r="BG115" s="788"/>
      <c r="BH115" s="788"/>
      <c r="BI115" s="788"/>
      <c r="BJ115" s="788"/>
      <c r="BK115" s="788"/>
      <c r="BL115" s="788"/>
      <c r="BM115" s="788"/>
      <c r="BN115" s="788"/>
      <c r="BO115" s="788"/>
      <c r="BP115" s="789"/>
      <c r="BQ115" s="825" t="s">
        <v>130</v>
      </c>
      <c r="BR115" s="826"/>
      <c r="BS115" s="826"/>
      <c r="BT115" s="826"/>
      <c r="BU115" s="826"/>
      <c r="BV115" s="826" t="s">
        <v>130</v>
      </c>
      <c r="BW115" s="826"/>
      <c r="BX115" s="826"/>
      <c r="BY115" s="826"/>
      <c r="BZ115" s="826"/>
      <c r="CA115" s="826" t="s">
        <v>130</v>
      </c>
      <c r="CB115" s="826"/>
      <c r="CC115" s="826"/>
      <c r="CD115" s="826"/>
      <c r="CE115" s="826"/>
      <c r="CF115" s="911" t="s">
        <v>130</v>
      </c>
      <c r="CG115" s="912"/>
      <c r="CH115" s="912"/>
      <c r="CI115" s="912"/>
      <c r="CJ115" s="912"/>
      <c r="CK115" s="963"/>
      <c r="CL115" s="857"/>
      <c r="CM115" s="853"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130</v>
      </c>
      <c r="DM115" s="816"/>
      <c r="DN115" s="816"/>
      <c r="DO115" s="816"/>
      <c r="DP115" s="817"/>
      <c r="DQ115" s="818" t="s">
        <v>130</v>
      </c>
      <c r="DR115" s="816"/>
      <c r="DS115" s="816"/>
      <c r="DT115" s="816"/>
      <c r="DU115" s="817"/>
      <c r="DV115" s="860" t="s">
        <v>130</v>
      </c>
      <c r="DW115" s="861"/>
      <c r="DX115" s="861"/>
      <c r="DY115" s="861"/>
      <c r="DZ115" s="862"/>
    </row>
    <row r="116" spans="1:130" s="230" customFormat="1" ht="26.25" customHeight="1" x14ac:dyDescent="0.25">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902</v>
      </c>
      <c r="AB116" s="816"/>
      <c r="AC116" s="816"/>
      <c r="AD116" s="816"/>
      <c r="AE116" s="817"/>
      <c r="AF116" s="818">
        <v>112</v>
      </c>
      <c r="AG116" s="816"/>
      <c r="AH116" s="816"/>
      <c r="AI116" s="816"/>
      <c r="AJ116" s="817"/>
      <c r="AK116" s="818">
        <v>247</v>
      </c>
      <c r="AL116" s="816"/>
      <c r="AM116" s="816"/>
      <c r="AN116" s="816"/>
      <c r="AO116" s="817"/>
      <c r="AP116" s="860">
        <v>0</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25" t="s">
        <v>130</v>
      </c>
      <c r="BR116" s="826"/>
      <c r="BS116" s="826"/>
      <c r="BT116" s="826"/>
      <c r="BU116" s="826"/>
      <c r="BV116" s="826" t="s">
        <v>130</v>
      </c>
      <c r="BW116" s="826"/>
      <c r="BX116" s="826"/>
      <c r="BY116" s="826"/>
      <c r="BZ116" s="826"/>
      <c r="CA116" s="826" t="s">
        <v>130</v>
      </c>
      <c r="CB116" s="826"/>
      <c r="CC116" s="826"/>
      <c r="CD116" s="826"/>
      <c r="CE116" s="826"/>
      <c r="CF116" s="911" t="s">
        <v>130</v>
      </c>
      <c r="CG116" s="912"/>
      <c r="CH116" s="912"/>
      <c r="CI116" s="912"/>
      <c r="CJ116" s="912"/>
      <c r="CK116" s="963"/>
      <c r="CL116" s="857"/>
      <c r="CM116" s="853"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12240</v>
      </c>
      <c r="DH116" s="816"/>
      <c r="DI116" s="816"/>
      <c r="DJ116" s="816"/>
      <c r="DK116" s="817"/>
      <c r="DL116" s="818">
        <v>10108</v>
      </c>
      <c r="DM116" s="816"/>
      <c r="DN116" s="816"/>
      <c r="DO116" s="816"/>
      <c r="DP116" s="817"/>
      <c r="DQ116" s="818">
        <v>8013</v>
      </c>
      <c r="DR116" s="816"/>
      <c r="DS116" s="816"/>
      <c r="DT116" s="816"/>
      <c r="DU116" s="817"/>
      <c r="DV116" s="860">
        <v>0.2</v>
      </c>
      <c r="DW116" s="861"/>
      <c r="DX116" s="861"/>
      <c r="DY116" s="861"/>
      <c r="DZ116" s="862"/>
    </row>
    <row r="117" spans="1:130" s="230" customFormat="1" ht="26.25" customHeight="1" x14ac:dyDescent="0.2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1471945</v>
      </c>
      <c r="AB117" s="939"/>
      <c r="AC117" s="939"/>
      <c r="AD117" s="939"/>
      <c r="AE117" s="940"/>
      <c r="AF117" s="941">
        <v>1364905</v>
      </c>
      <c r="AG117" s="939"/>
      <c r="AH117" s="939"/>
      <c r="AI117" s="939"/>
      <c r="AJ117" s="940"/>
      <c r="AK117" s="941">
        <v>1349841</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25" t="s">
        <v>130</v>
      </c>
      <c r="BR117" s="826"/>
      <c r="BS117" s="826"/>
      <c r="BT117" s="826"/>
      <c r="BU117" s="826"/>
      <c r="BV117" s="826" t="s">
        <v>130</v>
      </c>
      <c r="BW117" s="826"/>
      <c r="BX117" s="826"/>
      <c r="BY117" s="826"/>
      <c r="BZ117" s="826"/>
      <c r="CA117" s="826" t="s">
        <v>130</v>
      </c>
      <c r="CB117" s="826"/>
      <c r="CC117" s="826"/>
      <c r="CD117" s="826"/>
      <c r="CE117" s="826"/>
      <c r="CF117" s="911" t="s">
        <v>130</v>
      </c>
      <c r="CG117" s="912"/>
      <c r="CH117" s="912"/>
      <c r="CI117" s="912"/>
      <c r="CJ117" s="912"/>
      <c r="CK117" s="963"/>
      <c r="CL117" s="857"/>
      <c r="CM117" s="853"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2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312</v>
      </c>
      <c r="AL118" s="932"/>
      <c r="AM118" s="932"/>
      <c r="AN118" s="932"/>
      <c r="AO118" s="933"/>
      <c r="AP118" s="935" t="s">
        <v>430</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3" t="s">
        <v>459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130</v>
      </c>
      <c r="DR118" s="816"/>
      <c r="DS118" s="816"/>
      <c r="DT118" s="816"/>
      <c r="DU118" s="817"/>
      <c r="DV118" s="860" t="s">
        <v>130</v>
      </c>
      <c r="DW118" s="861"/>
      <c r="DX118" s="861"/>
      <c r="DY118" s="861"/>
      <c r="DZ118" s="862"/>
    </row>
    <row r="119" spans="1:130" s="230" customFormat="1" ht="26.25" customHeight="1" x14ac:dyDescent="0.25">
      <c r="A119" s="854" t="s">
        <v>434</v>
      </c>
      <c r="B119" s="855"/>
      <c r="C119" s="896" t="s">
        <v>435</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130</v>
      </c>
      <c r="AB119" s="925"/>
      <c r="AC119" s="925"/>
      <c r="AD119" s="925"/>
      <c r="AE119" s="926"/>
      <c r="AF119" s="927" t="s">
        <v>130</v>
      </c>
      <c r="AG119" s="925"/>
      <c r="AH119" s="925"/>
      <c r="AI119" s="925"/>
      <c r="AJ119" s="926"/>
      <c r="AK119" s="927" t="s">
        <v>130</v>
      </c>
      <c r="AL119" s="925"/>
      <c r="AM119" s="925"/>
      <c r="AN119" s="925"/>
      <c r="AO119" s="926"/>
      <c r="AP119" s="928" t="s">
        <v>130</v>
      </c>
      <c r="AQ119" s="929"/>
      <c r="AR119" s="929"/>
      <c r="AS119" s="929"/>
      <c r="AT119" s="930"/>
      <c r="AU119" s="970"/>
      <c r="AV119" s="971"/>
      <c r="AW119" s="971"/>
      <c r="AX119" s="971"/>
      <c r="AY119" s="971"/>
      <c r="AZ119" s="248" t="s">
        <v>191</v>
      </c>
      <c r="BA119" s="248"/>
      <c r="BB119" s="248"/>
      <c r="BC119" s="248"/>
      <c r="BD119" s="248"/>
      <c r="BE119" s="248"/>
      <c r="BF119" s="248"/>
      <c r="BG119" s="248"/>
      <c r="BH119" s="248"/>
      <c r="BI119" s="248"/>
      <c r="BJ119" s="248"/>
      <c r="BK119" s="248"/>
      <c r="BL119" s="248"/>
      <c r="BM119" s="248"/>
      <c r="BN119" s="248"/>
      <c r="BO119" s="913" t="s">
        <v>460</v>
      </c>
      <c r="BP119" s="914"/>
      <c r="BQ119" s="915">
        <v>13072983</v>
      </c>
      <c r="BR119" s="881"/>
      <c r="BS119" s="881"/>
      <c r="BT119" s="881"/>
      <c r="BU119" s="881"/>
      <c r="BV119" s="881">
        <v>14390579</v>
      </c>
      <c r="BW119" s="881"/>
      <c r="BX119" s="881"/>
      <c r="BY119" s="881"/>
      <c r="BZ119" s="881"/>
      <c r="CA119" s="881">
        <v>14368673</v>
      </c>
      <c r="CB119" s="881"/>
      <c r="CC119" s="881"/>
      <c r="CD119" s="881"/>
      <c r="CE119" s="881"/>
      <c r="CF119" s="784"/>
      <c r="CG119" s="785"/>
      <c r="CH119" s="785"/>
      <c r="CI119" s="785"/>
      <c r="CJ119" s="870"/>
      <c r="CK119" s="964"/>
      <c r="CL119" s="859"/>
      <c r="CM119" s="874" t="s">
        <v>461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47485</v>
      </c>
      <c r="DH119" s="800"/>
      <c r="DI119" s="800"/>
      <c r="DJ119" s="800"/>
      <c r="DK119" s="801"/>
      <c r="DL119" s="802">
        <v>30704</v>
      </c>
      <c r="DM119" s="800"/>
      <c r="DN119" s="800"/>
      <c r="DO119" s="800"/>
      <c r="DP119" s="801"/>
      <c r="DQ119" s="802">
        <v>15740</v>
      </c>
      <c r="DR119" s="800"/>
      <c r="DS119" s="800"/>
      <c r="DT119" s="800"/>
      <c r="DU119" s="801"/>
      <c r="DV119" s="884">
        <v>0.3</v>
      </c>
      <c r="DW119" s="885"/>
      <c r="DX119" s="885"/>
      <c r="DY119" s="885"/>
      <c r="DZ119" s="886"/>
    </row>
    <row r="120" spans="1:130" s="230" customFormat="1" ht="26.25" customHeight="1" x14ac:dyDescent="0.25">
      <c r="A120" s="856"/>
      <c r="B120" s="857"/>
      <c r="C120" s="853"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130</v>
      </c>
      <c r="AG120" s="816"/>
      <c r="AH120" s="816"/>
      <c r="AI120" s="816"/>
      <c r="AJ120" s="817"/>
      <c r="AK120" s="818" t="s">
        <v>130</v>
      </c>
      <c r="AL120" s="816"/>
      <c r="AM120" s="816"/>
      <c r="AN120" s="816"/>
      <c r="AO120" s="817"/>
      <c r="AP120" s="860" t="s">
        <v>130</v>
      </c>
      <c r="AQ120" s="861"/>
      <c r="AR120" s="861"/>
      <c r="AS120" s="861"/>
      <c r="AT120" s="862"/>
      <c r="AU120" s="916" t="s">
        <v>462</v>
      </c>
      <c r="AV120" s="917"/>
      <c r="AW120" s="917"/>
      <c r="AX120" s="917"/>
      <c r="AY120" s="918"/>
      <c r="AZ120" s="896" t="s">
        <v>463</v>
      </c>
      <c r="BA120" s="846"/>
      <c r="BB120" s="846"/>
      <c r="BC120" s="846"/>
      <c r="BD120" s="846"/>
      <c r="BE120" s="846"/>
      <c r="BF120" s="846"/>
      <c r="BG120" s="846"/>
      <c r="BH120" s="846"/>
      <c r="BI120" s="846"/>
      <c r="BJ120" s="846"/>
      <c r="BK120" s="846"/>
      <c r="BL120" s="846"/>
      <c r="BM120" s="846"/>
      <c r="BN120" s="846"/>
      <c r="BO120" s="846"/>
      <c r="BP120" s="847"/>
      <c r="BQ120" s="897">
        <v>4484312</v>
      </c>
      <c r="BR120" s="878"/>
      <c r="BS120" s="878"/>
      <c r="BT120" s="878"/>
      <c r="BU120" s="878"/>
      <c r="BV120" s="878">
        <v>5213974</v>
      </c>
      <c r="BW120" s="878"/>
      <c r="BX120" s="878"/>
      <c r="BY120" s="878"/>
      <c r="BZ120" s="878"/>
      <c r="CA120" s="878">
        <v>5259096</v>
      </c>
      <c r="CB120" s="878"/>
      <c r="CC120" s="878"/>
      <c r="CD120" s="878"/>
      <c r="CE120" s="878"/>
      <c r="CF120" s="902">
        <v>115.1</v>
      </c>
      <c r="CG120" s="903"/>
      <c r="CH120" s="903"/>
      <c r="CI120" s="903"/>
      <c r="CJ120" s="903"/>
      <c r="CK120" s="904" t="s">
        <v>464</v>
      </c>
      <c r="CL120" s="888"/>
      <c r="CM120" s="888"/>
      <c r="CN120" s="888"/>
      <c r="CO120" s="889"/>
      <c r="CP120" s="908" t="s">
        <v>413</v>
      </c>
      <c r="CQ120" s="909"/>
      <c r="CR120" s="909"/>
      <c r="CS120" s="909"/>
      <c r="CT120" s="909"/>
      <c r="CU120" s="909"/>
      <c r="CV120" s="909"/>
      <c r="CW120" s="909"/>
      <c r="CX120" s="909"/>
      <c r="CY120" s="909"/>
      <c r="CZ120" s="909"/>
      <c r="DA120" s="909"/>
      <c r="DB120" s="909"/>
      <c r="DC120" s="909"/>
      <c r="DD120" s="909"/>
      <c r="DE120" s="909"/>
      <c r="DF120" s="910"/>
      <c r="DG120" s="897">
        <v>761560</v>
      </c>
      <c r="DH120" s="878"/>
      <c r="DI120" s="878"/>
      <c r="DJ120" s="878"/>
      <c r="DK120" s="878"/>
      <c r="DL120" s="878">
        <v>716336</v>
      </c>
      <c r="DM120" s="878"/>
      <c r="DN120" s="878"/>
      <c r="DO120" s="878"/>
      <c r="DP120" s="878"/>
      <c r="DQ120" s="878">
        <v>801404</v>
      </c>
      <c r="DR120" s="878"/>
      <c r="DS120" s="878"/>
      <c r="DT120" s="878"/>
      <c r="DU120" s="878"/>
      <c r="DV120" s="879">
        <v>17.5</v>
      </c>
      <c r="DW120" s="879"/>
      <c r="DX120" s="879"/>
      <c r="DY120" s="879"/>
      <c r="DZ120" s="880"/>
    </row>
    <row r="121" spans="1:130" s="230" customFormat="1" ht="26.25" customHeight="1" x14ac:dyDescent="0.25">
      <c r="A121" s="856"/>
      <c r="B121" s="857"/>
      <c r="C121" s="899" t="s">
        <v>465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130</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3" t="s">
        <v>466</v>
      </c>
      <c r="BA121" s="788"/>
      <c r="BB121" s="788"/>
      <c r="BC121" s="788"/>
      <c r="BD121" s="788"/>
      <c r="BE121" s="788"/>
      <c r="BF121" s="788"/>
      <c r="BG121" s="788"/>
      <c r="BH121" s="788"/>
      <c r="BI121" s="788"/>
      <c r="BJ121" s="788"/>
      <c r="BK121" s="788"/>
      <c r="BL121" s="788"/>
      <c r="BM121" s="788"/>
      <c r="BN121" s="788"/>
      <c r="BO121" s="788"/>
      <c r="BP121" s="789"/>
      <c r="BQ121" s="825">
        <v>402447</v>
      </c>
      <c r="BR121" s="826"/>
      <c r="BS121" s="826"/>
      <c r="BT121" s="826"/>
      <c r="BU121" s="826"/>
      <c r="BV121" s="826">
        <v>633225</v>
      </c>
      <c r="BW121" s="826"/>
      <c r="BX121" s="826"/>
      <c r="BY121" s="826"/>
      <c r="BZ121" s="826"/>
      <c r="CA121" s="826">
        <v>584385</v>
      </c>
      <c r="CB121" s="826"/>
      <c r="CC121" s="826"/>
      <c r="CD121" s="826"/>
      <c r="CE121" s="826"/>
      <c r="CF121" s="911">
        <v>12.8</v>
      </c>
      <c r="CG121" s="912"/>
      <c r="CH121" s="912"/>
      <c r="CI121" s="912"/>
      <c r="CJ121" s="912"/>
      <c r="CK121" s="905"/>
      <c r="CL121" s="891"/>
      <c r="CM121" s="891"/>
      <c r="CN121" s="891"/>
      <c r="CO121" s="892"/>
      <c r="CP121" s="871" t="s">
        <v>412</v>
      </c>
      <c r="CQ121" s="872"/>
      <c r="CR121" s="872"/>
      <c r="CS121" s="872"/>
      <c r="CT121" s="872"/>
      <c r="CU121" s="872"/>
      <c r="CV121" s="872"/>
      <c r="CW121" s="872"/>
      <c r="CX121" s="872"/>
      <c r="CY121" s="872"/>
      <c r="CZ121" s="872"/>
      <c r="DA121" s="872"/>
      <c r="DB121" s="872"/>
      <c r="DC121" s="872"/>
      <c r="DD121" s="872"/>
      <c r="DE121" s="872"/>
      <c r="DF121" s="873"/>
      <c r="DG121" s="825">
        <v>639678</v>
      </c>
      <c r="DH121" s="826"/>
      <c r="DI121" s="826"/>
      <c r="DJ121" s="826"/>
      <c r="DK121" s="826"/>
      <c r="DL121" s="826">
        <v>858736</v>
      </c>
      <c r="DM121" s="826"/>
      <c r="DN121" s="826"/>
      <c r="DO121" s="826"/>
      <c r="DP121" s="826"/>
      <c r="DQ121" s="826">
        <v>716371</v>
      </c>
      <c r="DR121" s="826"/>
      <c r="DS121" s="826"/>
      <c r="DT121" s="826"/>
      <c r="DU121" s="826"/>
      <c r="DV121" s="832">
        <v>15.7</v>
      </c>
      <c r="DW121" s="832"/>
      <c r="DX121" s="832"/>
      <c r="DY121" s="832"/>
      <c r="DZ121" s="833"/>
    </row>
    <row r="122" spans="1:130" s="230" customFormat="1" ht="26.25" customHeight="1" x14ac:dyDescent="0.25">
      <c r="A122" s="856"/>
      <c r="B122" s="857"/>
      <c r="C122" s="853"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130</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467</v>
      </c>
      <c r="BA122" s="875"/>
      <c r="BB122" s="875"/>
      <c r="BC122" s="875"/>
      <c r="BD122" s="875"/>
      <c r="BE122" s="875"/>
      <c r="BF122" s="875"/>
      <c r="BG122" s="875"/>
      <c r="BH122" s="875"/>
      <c r="BI122" s="875"/>
      <c r="BJ122" s="875"/>
      <c r="BK122" s="875"/>
      <c r="BL122" s="875"/>
      <c r="BM122" s="875"/>
      <c r="BN122" s="875"/>
      <c r="BO122" s="875"/>
      <c r="BP122" s="876"/>
      <c r="BQ122" s="915">
        <v>7963286</v>
      </c>
      <c r="BR122" s="881"/>
      <c r="BS122" s="881"/>
      <c r="BT122" s="881"/>
      <c r="BU122" s="881"/>
      <c r="BV122" s="881">
        <v>7763270</v>
      </c>
      <c r="BW122" s="881"/>
      <c r="BX122" s="881"/>
      <c r="BY122" s="881"/>
      <c r="BZ122" s="881"/>
      <c r="CA122" s="881">
        <v>7865562</v>
      </c>
      <c r="CB122" s="881"/>
      <c r="CC122" s="881"/>
      <c r="CD122" s="881"/>
      <c r="CE122" s="881"/>
      <c r="CF122" s="882">
        <v>172.2</v>
      </c>
      <c r="CG122" s="883"/>
      <c r="CH122" s="883"/>
      <c r="CI122" s="883"/>
      <c r="CJ122" s="883"/>
      <c r="CK122" s="905"/>
      <c r="CL122" s="891"/>
      <c r="CM122" s="891"/>
      <c r="CN122" s="891"/>
      <c r="CO122" s="892"/>
      <c r="CP122" s="871" t="s">
        <v>410</v>
      </c>
      <c r="CQ122" s="872"/>
      <c r="CR122" s="872"/>
      <c r="CS122" s="872"/>
      <c r="CT122" s="872"/>
      <c r="CU122" s="872"/>
      <c r="CV122" s="872"/>
      <c r="CW122" s="872"/>
      <c r="CX122" s="872"/>
      <c r="CY122" s="872"/>
      <c r="CZ122" s="872"/>
      <c r="DA122" s="872"/>
      <c r="DB122" s="872"/>
      <c r="DC122" s="872"/>
      <c r="DD122" s="872"/>
      <c r="DE122" s="872"/>
      <c r="DF122" s="873"/>
      <c r="DG122" s="825">
        <v>240924</v>
      </c>
      <c r="DH122" s="826"/>
      <c r="DI122" s="826"/>
      <c r="DJ122" s="826"/>
      <c r="DK122" s="826"/>
      <c r="DL122" s="826">
        <v>243451</v>
      </c>
      <c r="DM122" s="826"/>
      <c r="DN122" s="826"/>
      <c r="DO122" s="826"/>
      <c r="DP122" s="826"/>
      <c r="DQ122" s="826">
        <v>297613</v>
      </c>
      <c r="DR122" s="826"/>
      <c r="DS122" s="826"/>
      <c r="DT122" s="826"/>
      <c r="DU122" s="826"/>
      <c r="DV122" s="832">
        <v>6.5</v>
      </c>
      <c r="DW122" s="832"/>
      <c r="DX122" s="832"/>
      <c r="DY122" s="832"/>
      <c r="DZ122" s="833"/>
    </row>
    <row r="123" spans="1:130" s="230" customFormat="1" ht="26.25" customHeight="1" x14ac:dyDescent="0.25">
      <c r="A123" s="856"/>
      <c r="B123" s="857"/>
      <c r="C123" s="853"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130</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48" t="s">
        <v>191</v>
      </c>
      <c r="BA123" s="248"/>
      <c r="BB123" s="248"/>
      <c r="BC123" s="248"/>
      <c r="BD123" s="248"/>
      <c r="BE123" s="248"/>
      <c r="BF123" s="248"/>
      <c r="BG123" s="248"/>
      <c r="BH123" s="248"/>
      <c r="BI123" s="248"/>
      <c r="BJ123" s="248"/>
      <c r="BK123" s="248"/>
      <c r="BL123" s="248"/>
      <c r="BM123" s="248"/>
      <c r="BN123" s="248"/>
      <c r="BO123" s="913" t="s">
        <v>468</v>
      </c>
      <c r="BP123" s="914"/>
      <c r="BQ123" s="868">
        <v>12850045</v>
      </c>
      <c r="BR123" s="869"/>
      <c r="BS123" s="869"/>
      <c r="BT123" s="869"/>
      <c r="BU123" s="869"/>
      <c r="BV123" s="869">
        <v>13610469</v>
      </c>
      <c r="BW123" s="869"/>
      <c r="BX123" s="869"/>
      <c r="BY123" s="869"/>
      <c r="BZ123" s="869"/>
      <c r="CA123" s="869">
        <v>13709043</v>
      </c>
      <c r="CB123" s="869"/>
      <c r="CC123" s="869"/>
      <c r="CD123" s="869"/>
      <c r="CE123" s="869"/>
      <c r="CF123" s="784"/>
      <c r="CG123" s="785"/>
      <c r="CH123" s="785"/>
      <c r="CI123" s="785"/>
      <c r="CJ123" s="870"/>
      <c r="CK123" s="905"/>
      <c r="CL123" s="891"/>
      <c r="CM123" s="891"/>
      <c r="CN123" s="891"/>
      <c r="CO123" s="892"/>
      <c r="CP123" s="871" t="s">
        <v>407</v>
      </c>
      <c r="CQ123" s="872"/>
      <c r="CR123" s="872"/>
      <c r="CS123" s="872"/>
      <c r="CT123" s="872"/>
      <c r="CU123" s="872"/>
      <c r="CV123" s="872"/>
      <c r="CW123" s="872"/>
      <c r="CX123" s="872"/>
      <c r="CY123" s="872"/>
      <c r="CZ123" s="872"/>
      <c r="DA123" s="872"/>
      <c r="DB123" s="872"/>
      <c r="DC123" s="872"/>
      <c r="DD123" s="872"/>
      <c r="DE123" s="872"/>
      <c r="DF123" s="873"/>
      <c r="DG123" s="815">
        <v>11243</v>
      </c>
      <c r="DH123" s="816"/>
      <c r="DI123" s="816"/>
      <c r="DJ123" s="816"/>
      <c r="DK123" s="817"/>
      <c r="DL123" s="818">
        <v>7951</v>
      </c>
      <c r="DM123" s="816"/>
      <c r="DN123" s="816"/>
      <c r="DO123" s="816"/>
      <c r="DP123" s="817"/>
      <c r="DQ123" s="818">
        <v>5621</v>
      </c>
      <c r="DR123" s="816"/>
      <c r="DS123" s="816"/>
      <c r="DT123" s="816"/>
      <c r="DU123" s="817"/>
      <c r="DV123" s="860">
        <v>0.1</v>
      </c>
      <c r="DW123" s="861"/>
      <c r="DX123" s="861"/>
      <c r="DY123" s="861"/>
      <c r="DZ123" s="862"/>
    </row>
    <row r="124" spans="1:130" s="230" customFormat="1" ht="26.25" customHeight="1" thickBot="1" x14ac:dyDescent="0.3">
      <c r="A124" s="856"/>
      <c r="B124" s="857"/>
      <c r="C124" s="853"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130</v>
      </c>
      <c r="AG124" s="816"/>
      <c r="AH124" s="816"/>
      <c r="AI124" s="816"/>
      <c r="AJ124" s="817"/>
      <c r="AK124" s="818" t="s">
        <v>130</v>
      </c>
      <c r="AL124" s="816"/>
      <c r="AM124" s="816"/>
      <c r="AN124" s="816"/>
      <c r="AO124" s="817"/>
      <c r="AP124" s="860" t="s">
        <v>130</v>
      </c>
      <c r="AQ124" s="861"/>
      <c r="AR124" s="861"/>
      <c r="AS124" s="861"/>
      <c r="AT124" s="862"/>
      <c r="AU124" s="863" t="s">
        <v>469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v>
      </c>
      <c r="BR124" s="867"/>
      <c r="BS124" s="867"/>
      <c r="BT124" s="867"/>
      <c r="BU124" s="867"/>
      <c r="BV124" s="867">
        <v>16.7</v>
      </c>
      <c r="BW124" s="867"/>
      <c r="BX124" s="867"/>
      <c r="BY124" s="867"/>
      <c r="BZ124" s="867"/>
      <c r="CA124" s="867">
        <v>14.4</v>
      </c>
      <c r="CB124" s="867"/>
      <c r="CC124" s="867"/>
      <c r="CD124" s="867"/>
      <c r="CE124" s="867"/>
      <c r="CF124" s="762"/>
      <c r="CG124" s="763"/>
      <c r="CH124" s="763"/>
      <c r="CI124" s="763"/>
      <c r="CJ124" s="898"/>
      <c r="CK124" s="906"/>
      <c r="CL124" s="906"/>
      <c r="CM124" s="906"/>
      <c r="CN124" s="906"/>
      <c r="CO124" s="907"/>
      <c r="CP124" s="871" t="s">
        <v>470</v>
      </c>
      <c r="CQ124" s="872"/>
      <c r="CR124" s="872"/>
      <c r="CS124" s="872"/>
      <c r="CT124" s="872"/>
      <c r="CU124" s="872"/>
      <c r="CV124" s="872"/>
      <c r="CW124" s="872"/>
      <c r="CX124" s="872"/>
      <c r="CY124" s="872"/>
      <c r="CZ124" s="872"/>
      <c r="DA124" s="872"/>
      <c r="DB124" s="872"/>
      <c r="DC124" s="872"/>
      <c r="DD124" s="872"/>
      <c r="DE124" s="872"/>
      <c r="DF124" s="873"/>
      <c r="DG124" s="799" t="s">
        <v>130</v>
      </c>
      <c r="DH124" s="800"/>
      <c r="DI124" s="800"/>
      <c r="DJ124" s="800"/>
      <c r="DK124" s="801"/>
      <c r="DL124" s="802" t="s">
        <v>130</v>
      </c>
      <c r="DM124" s="800"/>
      <c r="DN124" s="800"/>
      <c r="DO124" s="800"/>
      <c r="DP124" s="801"/>
      <c r="DQ124" s="802" t="s">
        <v>130</v>
      </c>
      <c r="DR124" s="800"/>
      <c r="DS124" s="800"/>
      <c r="DT124" s="800"/>
      <c r="DU124" s="801"/>
      <c r="DV124" s="884" t="s">
        <v>130</v>
      </c>
      <c r="DW124" s="885"/>
      <c r="DX124" s="885"/>
      <c r="DY124" s="885"/>
      <c r="DZ124" s="886"/>
    </row>
    <row r="125" spans="1:130" s="230" customFormat="1" ht="26.25" customHeight="1" x14ac:dyDescent="0.25">
      <c r="A125" s="856"/>
      <c r="B125" s="857"/>
      <c r="C125" s="853" t="s">
        <v>459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130</v>
      </c>
      <c r="AL125" s="816"/>
      <c r="AM125" s="816"/>
      <c r="AN125" s="816"/>
      <c r="AO125" s="817"/>
      <c r="AP125" s="860" t="s">
        <v>130</v>
      </c>
      <c r="AQ125" s="861"/>
      <c r="AR125" s="861"/>
      <c r="AS125" s="861"/>
      <c r="AT125" s="862"/>
      <c r="AU125" s="360"/>
      <c r="AV125" s="361"/>
      <c r="AW125" s="361"/>
      <c r="AX125" s="361"/>
      <c r="AY125" s="361"/>
      <c r="AZ125" s="361"/>
      <c r="BA125" s="361"/>
      <c r="BB125" s="361"/>
      <c r="BC125" s="361"/>
      <c r="BD125" s="361"/>
      <c r="BE125" s="361"/>
      <c r="BF125" s="361"/>
      <c r="BG125" s="361"/>
      <c r="BH125" s="361"/>
      <c r="BI125" s="361"/>
      <c r="BJ125" s="361"/>
      <c r="BK125" s="361"/>
      <c r="BL125" s="361"/>
      <c r="BM125" s="361"/>
      <c r="BN125" s="361"/>
      <c r="BO125" s="361"/>
      <c r="BP125" s="361"/>
      <c r="BQ125" s="362"/>
      <c r="BR125" s="362"/>
      <c r="BS125" s="362"/>
      <c r="BT125" s="362"/>
      <c r="BU125" s="362"/>
      <c r="BV125" s="362"/>
      <c r="BW125" s="362"/>
      <c r="BX125" s="362"/>
      <c r="BY125" s="362"/>
      <c r="BZ125" s="362"/>
      <c r="CA125" s="362"/>
      <c r="CB125" s="362"/>
      <c r="CC125" s="362"/>
      <c r="CD125" s="362"/>
      <c r="CE125" s="362"/>
      <c r="CF125" s="362"/>
      <c r="CG125" s="362"/>
      <c r="CH125" s="362"/>
      <c r="CI125" s="362"/>
      <c r="CJ125" s="249"/>
      <c r="CK125" s="887" t="s">
        <v>471</v>
      </c>
      <c r="CL125" s="888"/>
      <c r="CM125" s="888"/>
      <c r="CN125" s="888"/>
      <c r="CO125" s="889"/>
      <c r="CP125" s="896" t="s">
        <v>472</v>
      </c>
      <c r="CQ125" s="846"/>
      <c r="CR125" s="846"/>
      <c r="CS125" s="846"/>
      <c r="CT125" s="846"/>
      <c r="CU125" s="846"/>
      <c r="CV125" s="846"/>
      <c r="CW125" s="846"/>
      <c r="CX125" s="846"/>
      <c r="CY125" s="846"/>
      <c r="CZ125" s="846"/>
      <c r="DA125" s="846"/>
      <c r="DB125" s="846"/>
      <c r="DC125" s="846"/>
      <c r="DD125" s="846"/>
      <c r="DE125" s="846"/>
      <c r="DF125" s="847"/>
      <c r="DG125" s="897" t="s">
        <v>130</v>
      </c>
      <c r="DH125" s="878"/>
      <c r="DI125" s="878"/>
      <c r="DJ125" s="878"/>
      <c r="DK125" s="878"/>
      <c r="DL125" s="878" t="s">
        <v>130</v>
      </c>
      <c r="DM125" s="878"/>
      <c r="DN125" s="878"/>
      <c r="DO125" s="878"/>
      <c r="DP125" s="878"/>
      <c r="DQ125" s="878" t="s">
        <v>130</v>
      </c>
      <c r="DR125" s="878"/>
      <c r="DS125" s="878"/>
      <c r="DT125" s="878"/>
      <c r="DU125" s="878"/>
      <c r="DV125" s="879" t="s">
        <v>130</v>
      </c>
      <c r="DW125" s="879"/>
      <c r="DX125" s="879"/>
      <c r="DY125" s="879"/>
      <c r="DZ125" s="880"/>
    </row>
    <row r="126" spans="1:130" s="230" customFormat="1" ht="26.25" customHeight="1" thickBot="1" x14ac:dyDescent="0.3">
      <c r="A126" s="856"/>
      <c r="B126" s="857"/>
      <c r="C126" s="853" t="s">
        <v>461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14654</v>
      </c>
      <c r="AB126" s="816"/>
      <c r="AC126" s="816"/>
      <c r="AD126" s="816"/>
      <c r="AE126" s="817"/>
      <c r="AF126" s="818">
        <v>16821</v>
      </c>
      <c r="AG126" s="816"/>
      <c r="AH126" s="816"/>
      <c r="AI126" s="816"/>
      <c r="AJ126" s="817"/>
      <c r="AK126" s="818">
        <v>17407</v>
      </c>
      <c r="AL126" s="816"/>
      <c r="AM126" s="816"/>
      <c r="AN126" s="816"/>
      <c r="AO126" s="817"/>
      <c r="AP126" s="860">
        <v>0.4</v>
      </c>
      <c r="AQ126" s="861"/>
      <c r="AR126" s="861"/>
      <c r="AS126" s="861"/>
      <c r="AT126" s="862"/>
      <c r="AU126" s="362"/>
      <c r="AV126" s="362"/>
      <c r="AW126" s="362"/>
      <c r="AX126" s="362"/>
      <c r="AY126" s="362"/>
      <c r="AZ126" s="362"/>
      <c r="BA126" s="362"/>
      <c r="BB126" s="362"/>
      <c r="BC126" s="362"/>
      <c r="BD126" s="362"/>
      <c r="BE126" s="362"/>
      <c r="BF126" s="362"/>
      <c r="BG126" s="362"/>
      <c r="BH126" s="362"/>
      <c r="BI126" s="362"/>
      <c r="BJ126" s="362"/>
      <c r="BK126" s="362"/>
      <c r="BL126" s="362"/>
      <c r="BM126" s="362"/>
      <c r="BN126" s="362"/>
      <c r="BO126" s="362"/>
      <c r="BP126" s="362"/>
      <c r="BQ126" s="362"/>
      <c r="BR126" s="362"/>
      <c r="BS126" s="362"/>
      <c r="BT126" s="362"/>
      <c r="BU126" s="362"/>
      <c r="BV126" s="362"/>
      <c r="BW126" s="362"/>
      <c r="BX126" s="362"/>
      <c r="BY126" s="362"/>
      <c r="BZ126" s="362"/>
      <c r="CA126" s="362"/>
      <c r="CB126" s="362"/>
      <c r="CC126" s="362"/>
      <c r="CD126" s="250"/>
      <c r="CE126" s="250"/>
      <c r="CF126" s="250"/>
      <c r="CG126" s="362"/>
      <c r="CH126" s="362"/>
      <c r="CI126" s="362"/>
      <c r="CJ126" s="249"/>
      <c r="CK126" s="890"/>
      <c r="CL126" s="891"/>
      <c r="CM126" s="891"/>
      <c r="CN126" s="891"/>
      <c r="CO126" s="892"/>
      <c r="CP126" s="853" t="s">
        <v>473</v>
      </c>
      <c r="CQ126" s="788"/>
      <c r="CR126" s="788"/>
      <c r="CS126" s="788"/>
      <c r="CT126" s="788"/>
      <c r="CU126" s="788"/>
      <c r="CV126" s="788"/>
      <c r="CW126" s="788"/>
      <c r="CX126" s="788"/>
      <c r="CY126" s="788"/>
      <c r="CZ126" s="788"/>
      <c r="DA126" s="788"/>
      <c r="DB126" s="788"/>
      <c r="DC126" s="788"/>
      <c r="DD126" s="788"/>
      <c r="DE126" s="788"/>
      <c r="DF126" s="789"/>
      <c r="DG126" s="825" t="s">
        <v>130</v>
      </c>
      <c r="DH126" s="826"/>
      <c r="DI126" s="826"/>
      <c r="DJ126" s="826"/>
      <c r="DK126" s="826"/>
      <c r="DL126" s="826" t="s">
        <v>130</v>
      </c>
      <c r="DM126" s="826"/>
      <c r="DN126" s="826"/>
      <c r="DO126" s="826"/>
      <c r="DP126" s="826"/>
      <c r="DQ126" s="826" t="s">
        <v>130</v>
      </c>
      <c r="DR126" s="826"/>
      <c r="DS126" s="826"/>
      <c r="DT126" s="826"/>
      <c r="DU126" s="826"/>
      <c r="DV126" s="832" t="s">
        <v>130</v>
      </c>
      <c r="DW126" s="832"/>
      <c r="DX126" s="832"/>
      <c r="DY126" s="832"/>
      <c r="DZ126" s="833"/>
    </row>
    <row r="127" spans="1:130" s="230" customFormat="1" ht="26.25" customHeight="1" x14ac:dyDescent="0.25">
      <c r="A127" s="858"/>
      <c r="B127" s="859"/>
      <c r="C127" s="874" t="s">
        <v>474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2168</v>
      </c>
      <c r="AB127" s="816"/>
      <c r="AC127" s="816"/>
      <c r="AD127" s="816"/>
      <c r="AE127" s="817"/>
      <c r="AF127" s="818">
        <v>2132</v>
      </c>
      <c r="AG127" s="816"/>
      <c r="AH127" s="816"/>
      <c r="AI127" s="816"/>
      <c r="AJ127" s="817"/>
      <c r="AK127" s="818">
        <v>2095</v>
      </c>
      <c r="AL127" s="816"/>
      <c r="AM127" s="816"/>
      <c r="AN127" s="816"/>
      <c r="AO127" s="817"/>
      <c r="AP127" s="860">
        <v>0</v>
      </c>
      <c r="AQ127" s="861"/>
      <c r="AR127" s="861"/>
      <c r="AS127" s="861"/>
      <c r="AT127" s="862"/>
      <c r="AU127" s="362"/>
      <c r="AV127" s="362"/>
      <c r="AW127" s="362"/>
      <c r="AX127" s="877" t="s">
        <v>475</v>
      </c>
      <c r="AY127" s="850"/>
      <c r="AZ127" s="850"/>
      <c r="BA127" s="850"/>
      <c r="BB127" s="850"/>
      <c r="BC127" s="850"/>
      <c r="BD127" s="850"/>
      <c r="BE127" s="851"/>
      <c r="BF127" s="849" t="s">
        <v>476</v>
      </c>
      <c r="BG127" s="850"/>
      <c r="BH127" s="850"/>
      <c r="BI127" s="850"/>
      <c r="BJ127" s="850"/>
      <c r="BK127" s="850"/>
      <c r="BL127" s="851"/>
      <c r="BM127" s="849" t="s">
        <v>477</v>
      </c>
      <c r="BN127" s="850"/>
      <c r="BO127" s="850"/>
      <c r="BP127" s="850"/>
      <c r="BQ127" s="850"/>
      <c r="BR127" s="850"/>
      <c r="BS127" s="851"/>
      <c r="BT127" s="849" t="s">
        <v>478</v>
      </c>
      <c r="BU127" s="850"/>
      <c r="BV127" s="850"/>
      <c r="BW127" s="850"/>
      <c r="BX127" s="850"/>
      <c r="BY127" s="850"/>
      <c r="BZ127" s="852"/>
      <c r="CA127" s="362"/>
      <c r="CB127" s="362"/>
      <c r="CC127" s="362"/>
      <c r="CD127" s="250"/>
      <c r="CE127" s="250"/>
      <c r="CF127" s="250"/>
      <c r="CG127" s="362"/>
      <c r="CH127" s="362"/>
      <c r="CI127" s="362"/>
      <c r="CJ127" s="249"/>
      <c r="CK127" s="890"/>
      <c r="CL127" s="891"/>
      <c r="CM127" s="891"/>
      <c r="CN127" s="891"/>
      <c r="CO127" s="892"/>
      <c r="CP127" s="853" t="s">
        <v>479</v>
      </c>
      <c r="CQ127" s="788"/>
      <c r="CR127" s="788"/>
      <c r="CS127" s="788"/>
      <c r="CT127" s="788"/>
      <c r="CU127" s="788"/>
      <c r="CV127" s="788"/>
      <c r="CW127" s="788"/>
      <c r="CX127" s="788"/>
      <c r="CY127" s="788"/>
      <c r="CZ127" s="788"/>
      <c r="DA127" s="788"/>
      <c r="DB127" s="788"/>
      <c r="DC127" s="788"/>
      <c r="DD127" s="788"/>
      <c r="DE127" s="788"/>
      <c r="DF127" s="789"/>
      <c r="DG127" s="825" t="s">
        <v>130</v>
      </c>
      <c r="DH127" s="826"/>
      <c r="DI127" s="826"/>
      <c r="DJ127" s="826"/>
      <c r="DK127" s="826"/>
      <c r="DL127" s="826" t="s">
        <v>130</v>
      </c>
      <c r="DM127" s="826"/>
      <c r="DN127" s="826"/>
      <c r="DO127" s="826"/>
      <c r="DP127" s="826"/>
      <c r="DQ127" s="826" t="s">
        <v>130</v>
      </c>
      <c r="DR127" s="826"/>
      <c r="DS127" s="826"/>
      <c r="DT127" s="826"/>
      <c r="DU127" s="826"/>
      <c r="DV127" s="832" t="s">
        <v>130</v>
      </c>
      <c r="DW127" s="832"/>
      <c r="DX127" s="832"/>
      <c r="DY127" s="832"/>
      <c r="DZ127" s="833"/>
    </row>
    <row r="128" spans="1:130" s="230" customFormat="1" ht="26.25" customHeight="1" thickBot="1" x14ac:dyDescent="0.3">
      <c r="A128" s="834" t="s">
        <v>480</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481</v>
      </c>
      <c r="X128" s="836"/>
      <c r="Y128" s="836"/>
      <c r="Z128" s="837"/>
      <c r="AA128" s="838">
        <v>60680</v>
      </c>
      <c r="AB128" s="839"/>
      <c r="AC128" s="839"/>
      <c r="AD128" s="839"/>
      <c r="AE128" s="840"/>
      <c r="AF128" s="841">
        <v>58943</v>
      </c>
      <c r="AG128" s="839"/>
      <c r="AH128" s="839"/>
      <c r="AI128" s="839"/>
      <c r="AJ128" s="840"/>
      <c r="AK128" s="841">
        <v>54766</v>
      </c>
      <c r="AL128" s="839"/>
      <c r="AM128" s="839"/>
      <c r="AN128" s="839"/>
      <c r="AO128" s="840"/>
      <c r="AP128" s="842"/>
      <c r="AQ128" s="843"/>
      <c r="AR128" s="843"/>
      <c r="AS128" s="843"/>
      <c r="AT128" s="844"/>
      <c r="AU128" s="362"/>
      <c r="AV128" s="362"/>
      <c r="AW128" s="362"/>
      <c r="AX128" s="845" t="s">
        <v>482</v>
      </c>
      <c r="AY128" s="846"/>
      <c r="AZ128" s="846"/>
      <c r="BA128" s="846"/>
      <c r="BB128" s="846"/>
      <c r="BC128" s="846"/>
      <c r="BD128" s="846"/>
      <c r="BE128" s="847"/>
      <c r="BF128" s="822" t="s">
        <v>130</v>
      </c>
      <c r="BG128" s="823"/>
      <c r="BH128" s="823"/>
      <c r="BI128" s="823"/>
      <c r="BJ128" s="823"/>
      <c r="BK128" s="823"/>
      <c r="BL128" s="848"/>
      <c r="BM128" s="822">
        <v>14.72</v>
      </c>
      <c r="BN128" s="823"/>
      <c r="BO128" s="823"/>
      <c r="BP128" s="823"/>
      <c r="BQ128" s="823"/>
      <c r="BR128" s="823"/>
      <c r="BS128" s="848"/>
      <c r="BT128" s="822">
        <v>20</v>
      </c>
      <c r="BU128" s="823"/>
      <c r="BV128" s="823"/>
      <c r="BW128" s="823"/>
      <c r="BX128" s="823"/>
      <c r="BY128" s="823"/>
      <c r="BZ128" s="824"/>
      <c r="CA128" s="250"/>
      <c r="CB128" s="250"/>
      <c r="CC128" s="250"/>
      <c r="CD128" s="250"/>
      <c r="CE128" s="250"/>
      <c r="CF128" s="250"/>
      <c r="CG128" s="362"/>
      <c r="CH128" s="362"/>
      <c r="CI128" s="362"/>
      <c r="CJ128" s="249"/>
      <c r="CK128" s="893"/>
      <c r="CL128" s="894"/>
      <c r="CM128" s="894"/>
      <c r="CN128" s="894"/>
      <c r="CO128" s="895"/>
      <c r="CP128" s="827" t="s">
        <v>483</v>
      </c>
      <c r="CQ128" s="766"/>
      <c r="CR128" s="766"/>
      <c r="CS128" s="766"/>
      <c r="CT128" s="766"/>
      <c r="CU128" s="766"/>
      <c r="CV128" s="766"/>
      <c r="CW128" s="766"/>
      <c r="CX128" s="766"/>
      <c r="CY128" s="766"/>
      <c r="CZ128" s="766"/>
      <c r="DA128" s="766"/>
      <c r="DB128" s="766"/>
      <c r="DC128" s="766"/>
      <c r="DD128" s="766"/>
      <c r="DE128" s="766"/>
      <c r="DF128" s="767"/>
      <c r="DG128" s="828" t="s">
        <v>130</v>
      </c>
      <c r="DH128" s="829"/>
      <c r="DI128" s="829"/>
      <c r="DJ128" s="829"/>
      <c r="DK128" s="829"/>
      <c r="DL128" s="829" t="s">
        <v>130</v>
      </c>
      <c r="DM128" s="829"/>
      <c r="DN128" s="829"/>
      <c r="DO128" s="829"/>
      <c r="DP128" s="829"/>
      <c r="DQ128" s="829" t="s">
        <v>130</v>
      </c>
      <c r="DR128" s="829"/>
      <c r="DS128" s="829"/>
      <c r="DT128" s="829"/>
      <c r="DU128" s="829"/>
      <c r="DV128" s="830" t="s">
        <v>130</v>
      </c>
      <c r="DW128" s="830"/>
      <c r="DX128" s="830"/>
      <c r="DY128" s="830"/>
      <c r="DZ128" s="831"/>
    </row>
    <row r="129" spans="1:131" s="230" customFormat="1" ht="26.25" customHeight="1" x14ac:dyDescent="0.25">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484</v>
      </c>
      <c r="X129" s="813"/>
      <c r="Y129" s="813"/>
      <c r="Z129" s="814"/>
      <c r="AA129" s="815">
        <v>5451905</v>
      </c>
      <c r="AB129" s="816"/>
      <c r="AC129" s="816"/>
      <c r="AD129" s="816"/>
      <c r="AE129" s="817"/>
      <c r="AF129" s="818">
        <v>5584618</v>
      </c>
      <c r="AG129" s="816"/>
      <c r="AH129" s="816"/>
      <c r="AI129" s="816"/>
      <c r="AJ129" s="817"/>
      <c r="AK129" s="818">
        <v>5460600</v>
      </c>
      <c r="AL129" s="816"/>
      <c r="AM129" s="816"/>
      <c r="AN129" s="816"/>
      <c r="AO129" s="817"/>
      <c r="AP129" s="819"/>
      <c r="AQ129" s="820"/>
      <c r="AR129" s="820"/>
      <c r="AS129" s="820"/>
      <c r="AT129" s="821"/>
      <c r="AU129" s="232"/>
      <c r="AV129" s="232"/>
      <c r="AW129" s="232"/>
      <c r="AX129" s="787" t="s">
        <v>485</v>
      </c>
      <c r="AY129" s="788"/>
      <c r="AZ129" s="788"/>
      <c r="BA129" s="788"/>
      <c r="BB129" s="788"/>
      <c r="BC129" s="788"/>
      <c r="BD129" s="788"/>
      <c r="BE129" s="789"/>
      <c r="BF129" s="806" t="s">
        <v>130</v>
      </c>
      <c r="BG129" s="807"/>
      <c r="BH129" s="807"/>
      <c r="BI129" s="807"/>
      <c r="BJ129" s="807"/>
      <c r="BK129" s="807"/>
      <c r="BL129" s="808"/>
      <c r="BM129" s="806">
        <v>19.72</v>
      </c>
      <c r="BN129" s="807"/>
      <c r="BO129" s="807"/>
      <c r="BP129" s="807"/>
      <c r="BQ129" s="807"/>
      <c r="BR129" s="807"/>
      <c r="BS129" s="808"/>
      <c r="BT129" s="806">
        <v>30</v>
      </c>
      <c r="BU129" s="807"/>
      <c r="BV129" s="807"/>
      <c r="BW129" s="807"/>
      <c r="BX129" s="807"/>
      <c r="BY129" s="807"/>
      <c r="BZ129" s="809"/>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32"/>
      <c r="DQ129" s="232"/>
      <c r="DR129" s="232"/>
      <c r="DS129" s="232"/>
      <c r="DT129" s="232"/>
      <c r="DU129" s="232"/>
      <c r="DV129" s="232"/>
      <c r="DW129" s="232"/>
      <c r="DX129" s="232"/>
      <c r="DY129" s="232"/>
      <c r="DZ129" s="232"/>
    </row>
    <row r="130" spans="1:131" s="230" customFormat="1" ht="26.25" customHeight="1" x14ac:dyDescent="0.25">
      <c r="A130" s="810" t="s">
        <v>486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487</v>
      </c>
      <c r="X130" s="813"/>
      <c r="Y130" s="813"/>
      <c r="Z130" s="814"/>
      <c r="AA130" s="815">
        <v>995345</v>
      </c>
      <c r="AB130" s="816"/>
      <c r="AC130" s="816"/>
      <c r="AD130" s="816"/>
      <c r="AE130" s="817"/>
      <c r="AF130" s="818">
        <v>925164</v>
      </c>
      <c r="AG130" s="816"/>
      <c r="AH130" s="816"/>
      <c r="AI130" s="816"/>
      <c r="AJ130" s="817"/>
      <c r="AK130" s="818">
        <v>892537</v>
      </c>
      <c r="AL130" s="816"/>
      <c r="AM130" s="816"/>
      <c r="AN130" s="816"/>
      <c r="AO130" s="817"/>
      <c r="AP130" s="819"/>
      <c r="AQ130" s="820"/>
      <c r="AR130" s="820"/>
      <c r="AS130" s="820"/>
      <c r="AT130" s="821"/>
      <c r="AU130" s="232"/>
      <c r="AV130" s="232"/>
      <c r="AW130" s="232"/>
      <c r="AX130" s="787" t="s">
        <v>488</v>
      </c>
      <c r="AY130" s="788"/>
      <c r="AZ130" s="788"/>
      <c r="BA130" s="788"/>
      <c r="BB130" s="788"/>
      <c r="BC130" s="788"/>
      <c r="BD130" s="788"/>
      <c r="BE130" s="789"/>
      <c r="BF130" s="790">
        <v>8.6999999999999993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32"/>
      <c r="DQ130" s="232"/>
      <c r="DR130" s="232"/>
      <c r="DS130" s="232"/>
      <c r="DT130" s="232"/>
      <c r="DU130" s="232"/>
      <c r="DV130" s="232"/>
      <c r="DW130" s="232"/>
      <c r="DX130" s="232"/>
      <c r="DY130" s="232"/>
      <c r="DZ130" s="232"/>
    </row>
    <row r="131" spans="1:131" s="230" customFormat="1" ht="26.25" customHeight="1" thickBot="1" x14ac:dyDescent="0.3">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489</v>
      </c>
      <c r="X131" s="797"/>
      <c r="Y131" s="797"/>
      <c r="Z131" s="798"/>
      <c r="AA131" s="799">
        <v>4456560</v>
      </c>
      <c r="AB131" s="800"/>
      <c r="AC131" s="800"/>
      <c r="AD131" s="800"/>
      <c r="AE131" s="801"/>
      <c r="AF131" s="802">
        <v>4659454</v>
      </c>
      <c r="AG131" s="800"/>
      <c r="AH131" s="800"/>
      <c r="AI131" s="800"/>
      <c r="AJ131" s="801"/>
      <c r="AK131" s="802">
        <v>4568063</v>
      </c>
      <c r="AL131" s="800"/>
      <c r="AM131" s="800"/>
      <c r="AN131" s="800"/>
      <c r="AO131" s="801"/>
      <c r="AP131" s="803"/>
      <c r="AQ131" s="804"/>
      <c r="AR131" s="804"/>
      <c r="AS131" s="804"/>
      <c r="AT131" s="805"/>
      <c r="AU131" s="232"/>
      <c r="AV131" s="232"/>
      <c r="AW131" s="232"/>
      <c r="AX131" s="765" t="s">
        <v>490</v>
      </c>
      <c r="AY131" s="766"/>
      <c r="AZ131" s="766"/>
      <c r="BA131" s="766"/>
      <c r="BB131" s="766"/>
      <c r="BC131" s="766"/>
      <c r="BD131" s="766"/>
      <c r="BE131" s="767"/>
      <c r="BF131" s="768">
        <v>14.4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32"/>
      <c r="DQ131" s="232"/>
      <c r="DR131" s="232"/>
      <c r="DS131" s="232"/>
      <c r="DT131" s="232"/>
      <c r="DU131" s="232"/>
      <c r="DV131" s="232"/>
      <c r="DW131" s="232"/>
      <c r="DX131" s="232"/>
      <c r="DY131" s="232"/>
      <c r="DZ131" s="232"/>
    </row>
    <row r="132" spans="1:131" s="230" customFormat="1" ht="26.25" customHeight="1" x14ac:dyDescent="0.25">
      <c r="A132" s="774" t="s">
        <v>491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492</v>
      </c>
      <c r="W132" s="778"/>
      <c r="X132" s="778"/>
      <c r="Y132" s="778"/>
      <c r="Z132" s="779"/>
      <c r="AA132" s="780">
        <v>9.3327588989999999</v>
      </c>
      <c r="AB132" s="781"/>
      <c r="AC132" s="781"/>
      <c r="AD132" s="781"/>
      <c r="AE132" s="782"/>
      <c r="AF132" s="783">
        <v>8.1725884620000002</v>
      </c>
      <c r="AG132" s="781"/>
      <c r="AH132" s="781"/>
      <c r="AI132" s="781"/>
      <c r="AJ132" s="782"/>
      <c r="AK132" s="783">
        <v>8.8120063139999996</v>
      </c>
      <c r="AL132" s="781"/>
      <c r="AM132" s="781"/>
      <c r="AN132" s="781"/>
      <c r="AO132" s="782"/>
      <c r="AP132" s="784"/>
      <c r="AQ132" s="785"/>
      <c r="AR132" s="785"/>
      <c r="AS132" s="785"/>
      <c r="AT132" s="786"/>
      <c r="AU132" s="252"/>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32"/>
      <c r="DQ132" s="232"/>
      <c r="DR132" s="232"/>
      <c r="DS132" s="232"/>
      <c r="DT132" s="232"/>
      <c r="DU132" s="232"/>
      <c r="DV132" s="232"/>
      <c r="DW132" s="232"/>
      <c r="DX132" s="232"/>
      <c r="DY132" s="232"/>
      <c r="DZ132" s="232"/>
    </row>
    <row r="133" spans="1:131" s="230" customFormat="1" ht="26.25" customHeight="1" thickBot="1" x14ac:dyDescent="0.3">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493</v>
      </c>
      <c r="W133" s="757"/>
      <c r="X133" s="757"/>
      <c r="Y133" s="757"/>
      <c r="Z133" s="758"/>
      <c r="AA133" s="759">
        <v>9.6</v>
      </c>
      <c r="AB133" s="760"/>
      <c r="AC133" s="760"/>
      <c r="AD133" s="760"/>
      <c r="AE133" s="761"/>
      <c r="AF133" s="759">
        <v>9.3000000000000007</v>
      </c>
      <c r="AG133" s="760"/>
      <c r="AH133" s="760"/>
      <c r="AI133" s="760"/>
      <c r="AJ133" s="761"/>
      <c r="AK133" s="759">
        <v>8.6999999999999993</v>
      </c>
      <c r="AL133" s="760"/>
      <c r="AM133" s="760"/>
      <c r="AN133" s="760"/>
      <c r="AO133" s="761"/>
      <c r="AP133" s="762"/>
      <c r="AQ133" s="763"/>
      <c r="AR133" s="763"/>
      <c r="AS133" s="763"/>
      <c r="AT133" s="764"/>
      <c r="AU133" s="232"/>
      <c r="AV133" s="232"/>
      <c r="AW133" s="232"/>
      <c r="AX133" s="232"/>
      <c r="AY133" s="232"/>
      <c r="AZ133" s="232"/>
      <c r="BA133" s="232"/>
      <c r="BB133" s="232"/>
      <c r="BC133" s="232"/>
      <c r="BD133" s="232"/>
      <c r="BE133" s="232"/>
      <c r="BF133" s="232"/>
      <c r="BG133" s="232"/>
      <c r="BH133" s="232"/>
      <c r="BI133" s="232"/>
      <c r="BJ133" s="232"/>
      <c r="BK133" s="232"/>
      <c r="BL133" s="232"/>
      <c r="BM133" s="232"/>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32"/>
      <c r="DQ133" s="232"/>
      <c r="DR133" s="232"/>
      <c r="DS133" s="232"/>
      <c r="DT133" s="232"/>
      <c r="DU133" s="232"/>
      <c r="DV133" s="232"/>
      <c r="DW133" s="232"/>
      <c r="DX133" s="232"/>
      <c r="DY133" s="232"/>
      <c r="DZ133" s="232"/>
    </row>
    <row r="134" spans="1:131" ht="11.25" customHeight="1" x14ac:dyDescent="0.25">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32"/>
      <c r="AV134" s="232"/>
      <c r="AW134" s="232"/>
      <c r="AX134" s="232"/>
      <c r="AY134" s="232"/>
      <c r="AZ134" s="232"/>
      <c r="BA134" s="232"/>
      <c r="BB134" s="232"/>
      <c r="BC134" s="232"/>
      <c r="BD134" s="232"/>
      <c r="BE134" s="232"/>
      <c r="BF134" s="232"/>
      <c r="BG134" s="232"/>
      <c r="BH134" s="232"/>
      <c r="BI134" s="232"/>
      <c r="BJ134" s="232"/>
      <c r="BK134" s="232"/>
      <c r="BL134" s="232"/>
      <c r="BM134" s="232"/>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32"/>
      <c r="DQ134" s="232"/>
      <c r="DR134" s="232"/>
      <c r="DS134" s="232"/>
      <c r="DT134" s="232"/>
      <c r="DU134" s="232"/>
      <c r="DV134" s="232"/>
      <c r="DW134" s="232"/>
      <c r="DX134" s="232"/>
      <c r="DY134" s="232"/>
      <c r="DZ134" s="232"/>
      <c r="EA134" s="230"/>
    </row>
    <row r="135" spans="1:131" ht="14.25" hidden="1" x14ac:dyDescent="0.25">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3"/>
      <c r="CR135" s="253"/>
      <c r="CS135" s="253"/>
      <c r="CT135" s="253"/>
      <c r="CU135" s="253"/>
      <c r="CV135" s="253"/>
      <c r="CW135" s="253"/>
      <c r="CX135" s="253"/>
      <c r="CY135" s="253"/>
      <c r="CZ135" s="253"/>
      <c r="DA135" s="253"/>
      <c r="DB135" s="253"/>
      <c r="DC135" s="253"/>
      <c r="DD135" s="253"/>
      <c r="DE135" s="253"/>
      <c r="DF135" s="253"/>
      <c r="DG135" s="253"/>
      <c r="DH135" s="253"/>
      <c r="DI135" s="253"/>
      <c r="DJ135" s="253"/>
      <c r="DK135" s="253"/>
      <c r="DL135" s="253"/>
      <c r="DM135" s="253"/>
      <c r="DN135" s="253"/>
      <c r="DO135" s="253"/>
      <c r="DP135" s="253"/>
      <c r="DQ135" s="253"/>
      <c r="DR135" s="253"/>
      <c r="DS135" s="253"/>
      <c r="DT135" s="253"/>
      <c r="DU135" s="253"/>
      <c r="DV135" s="253"/>
      <c r="DW135" s="253"/>
      <c r="DX135" s="253"/>
      <c r="DY135" s="253"/>
      <c r="DZ135" s="253"/>
    </row>
  </sheetData>
  <sheetProtection algorithmName="SHA-512" hashValue="b7DIKOmBcLcm8Rnx5YEbHpFa5oy8nKPbp+HFw9S3ksMZxEiKh/f4igclJGQlZ0srIww1f55T4S3h/7FYa9c90A==" saltValue="hy8HHO+MtEdnPACuWkJS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5"/>
  <cols>
    <col min="1" max="120" width="2.73046875" style="255" customWidth="1"/>
    <col min="121" max="121" width="0" style="254" hidden="1" customWidth="1"/>
    <col min="122" max="16384" width="9" style="254" hidden="1"/>
  </cols>
  <sheetData>
    <row r="1" spans="1:120" ht="12.75" x14ac:dyDescent="0.2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4"/>
    </row>
    <row r="17" spans="119:120" ht="12.75" x14ac:dyDescent="0.25">
      <c r="DP17" s="254"/>
    </row>
    <row r="18" spans="119:120" ht="12.75" x14ac:dyDescent="0.25"/>
    <row r="19" spans="119:120" ht="12.75" x14ac:dyDescent="0.25"/>
    <row r="20" spans="119:120" ht="12.75" x14ac:dyDescent="0.25">
      <c r="DO20" s="254"/>
      <c r="DP20" s="254"/>
    </row>
    <row r="21" spans="119:120" ht="12.75" x14ac:dyDescent="0.25">
      <c r="DP21" s="254"/>
    </row>
    <row r="22" spans="119:120" ht="12.75" x14ac:dyDescent="0.25"/>
    <row r="23" spans="119:120" ht="12.75" x14ac:dyDescent="0.25">
      <c r="DO23" s="254"/>
      <c r="DP23" s="254"/>
    </row>
    <row r="24" spans="119:120" ht="12.75" x14ac:dyDescent="0.25">
      <c r="DP24" s="254"/>
    </row>
    <row r="25" spans="119:120" ht="12.75" x14ac:dyDescent="0.25">
      <c r="DP25" s="254"/>
    </row>
    <row r="26" spans="119:120" ht="12.75" x14ac:dyDescent="0.25">
      <c r="DO26" s="254"/>
      <c r="DP26" s="254"/>
    </row>
    <row r="27" spans="119:120" ht="12.75" x14ac:dyDescent="0.25"/>
    <row r="28" spans="119:120" ht="12.75" x14ac:dyDescent="0.25">
      <c r="DO28" s="254"/>
      <c r="DP28" s="254"/>
    </row>
    <row r="29" spans="119:120" ht="12.75" x14ac:dyDescent="0.25">
      <c r="DP29" s="254"/>
    </row>
    <row r="30" spans="119:120" ht="12.75" x14ac:dyDescent="0.25"/>
    <row r="31" spans="119:120" ht="12.75" x14ac:dyDescent="0.25">
      <c r="DO31" s="254"/>
      <c r="DP31" s="254"/>
    </row>
    <row r="32" spans="119:120" ht="12.75" x14ac:dyDescent="0.25"/>
    <row r="33" spans="98:120" ht="12.75" x14ac:dyDescent="0.25">
      <c r="DO33" s="254"/>
      <c r="DP33" s="254"/>
    </row>
    <row r="34" spans="98:120" ht="12.75" x14ac:dyDescent="0.25">
      <c r="DM34" s="254"/>
    </row>
    <row r="35" spans="98:120" ht="12.75" x14ac:dyDescent="0.25">
      <c r="CT35" s="254"/>
      <c r="CU35" s="254"/>
      <c r="CV35" s="254"/>
      <c r="CY35" s="254"/>
      <c r="CZ35" s="254"/>
      <c r="DA35" s="254"/>
      <c r="DD35" s="254"/>
      <c r="DE35" s="254"/>
      <c r="DF35" s="254"/>
      <c r="DI35" s="254"/>
      <c r="DJ35" s="254"/>
      <c r="DK35" s="254"/>
      <c r="DM35" s="254"/>
      <c r="DN35" s="254"/>
      <c r="DO35" s="254"/>
      <c r="DP35" s="254"/>
    </row>
    <row r="36" spans="98:120" ht="12.75" x14ac:dyDescent="0.25"/>
    <row r="37" spans="98:120" ht="12.75" x14ac:dyDescent="0.25">
      <c r="CW37" s="254"/>
      <c r="DB37" s="254"/>
      <c r="DG37" s="254"/>
      <c r="DL37" s="254"/>
      <c r="DP37" s="254"/>
    </row>
    <row r="38" spans="98:120" ht="12.75" x14ac:dyDescent="0.25">
      <c r="CT38" s="254"/>
      <c r="CU38" s="254"/>
      <c r="CV38" s="254"/>
      <c r="CW38" s="254"/>
      <c r="CY38" s="254"/>
      <c r="CZ38" s="254"/>
      <c r="DA38" s="254"/>
      <c r="DB38" s="254"/>
      <c r="DD38" s="254"/>
      <c r="DE38" s="254"/>
      <c r="DF38" s="254"/>
      <c r="DG38" s="254"/>
      <c r="DI38" s="254"/>
      <c r="DJ38" s="254"/>
      <c r="DK38" s="254"/>
      <c r="DL38" s="254"/>
      <c r="DN38" s="254"/>
      <c r="DO38" s="254"/>
      <c r="DP38" s="254"/>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4"/>
      <c r="DO49" s="254"/>
      <c r="DP49" s="254"/>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4"/>
      <c r="CS63" s="254"/>
      <c r="CX63" s="254"/>
      <c r="DC63" s="254"/>
      <c r="DH63" s="254"/>
    </row>
    <row r="64" spans="22:120" ht="12.75" x14ac:dyDescent="0.25">
      <c r="V64" s="254"/>
    </row>
    <row r="65" spans="15:120" ht="12.75" x14ac:dyDescent="0.25">
      <c r="X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U65" s="254"/>
      <c r="CZ65" s="254"/>
      <c r="DE65" s="254"/>
      <c r="DJ65" s="254"/>
    </row>
    <row r="66" spans="15:120" ht="12.75" x14ac:dyDescent="0.25">
      <c r="Q66" s="254"/>
      <c r="S66" s="254"/>
      <c r="U66" s="254"/>
      <c r="DM66" s="254"/>
    </row>
    <row r="67" spans="15:120" ht="12.75" x14ac:dyDescent="0.25">
      <c r="O67" s="254"/>
      <c r="P67" s="254"/>
      <c r="R67" s="254"/>
      <c r="T67" s="254"/>
      <c r="Y67" s="254"/>
      <c r="CT67" s="254"/>
      <c r="CV67" s="254"/>
      <c r="CW67" s="254"/>
      <c r="CY67" s="254"/>
      <c r="DA67" s="254"/>
      <c r="DB67" s="254"/>
      <c r="DD67" s="254"/>
      <c r="DF67" s="254"/>
      <c r="DG67" s="254"/>
      <c r="DI67" s="254"/>
      <c r="DK67" s="254"/>
      <c r="DL67" s="254"/>
      <c r="DN67" s="254"/>
      <c r="DO67" s="254"/>
      <c r="DP67" s="254"/>
    </row>
    <row r="68" spans="15:120" ht="12.75" x14ac:dyDescent="0.25"/>
    <row r="69" spans="15:120" ht="12.75" x14ac:dyDescent="0.25"/>
    <row r="70" spans="15:120" ht="12.75" x14ac:dyDescent="0.25"/>
    <row r="71" spans="15:120" ht="12.75" x14ac:dyDescent="0.25"/>
    <row r="72" spans="15:120" ht="12.75" x14ac:dyDescent="0.25">
      <c r="DP72" s="254"/>
    </row>
    <row r="73" spans="15:120" ht="12.75" x14ac:dyDescent="0.25">
      <c r="DP73" s="254"/>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4"/>
      <c r="CX96" s="254"/>
      <c r="DC96" s="254"/>
      <c r="DH96" s="254"/>
    </row>
    <row r="97" spans="24:120" ht="12.75" x14ac:dyDescent="0.25">
      <c r="CS97" s="254"/>
      <c r="CX97" s="254"/>
      <c r="DC97" s="254"/>
      <c r="DH97" s="254"/>
      <c r="DP97" s="255" t="s">
        <v>494</v>
      </c>
    </row>
    <row r="98" spans="24:120" ht="12.75" hidden="1" x14ac:dyDescent="0.25">
      <c r="CS98" s="254"/>
      <c r="CX98" s="254"/>
      <c r="DC98" s="254"/>
      <c r="DH98" s="254"/>
    </row>
    <row r="99" spans="24:120" ht="12.75" hidden="1" x14ac:dyDescent="0.25">
      <c r="CS99" s="254"/>
      <c r="CX99" s="254"/>
      <c r="DC99" s="254"/>
      <c r="DH99" s="254"/>
    </row>
    <row r="101" spans="24:120" ht="12" hidden="1" customHeight="1" x14ac:dyDescent="0.25">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4"/>
      <c r="CQ101" s="254"/>
      <c r="CR101" s="254"/>
      <c r="CU101" s="254"/>
      <c r="CZ101" s="254"/>
      <c r="DE101" s="254"/>
      <c r="DJ101" s="254"/>
    </row>
    <row r="102" spans="24:120" ht="1.5" hidden="1" customHeight="1" x14ac:dyDescent="0.25">
      <c r="CU102" s="254"/>
      <c r="CZ102" s="254"/>
      <c r="DE102" s="254"/>
      <c r="DJ102" s="254"/>
      <c r="DM102" s="254"/>
    </row>
    <row r="103" spans="24:120" ht="12.75" hidden="1" x14ac:dyDescent="0.25">
      <c r="CT103" s="254"/>
      <c r="CV103" s="254"/>
      <c r="CW103" s="254"/>
      <c r="CY103" s="254"/>
      <c r="DA103" s="254"/>
      <c r="DB103" s="254"/>
      <c r="DD103" s="254"/>
      <c r="DF103" s="254"/>
      <c r="DG103" s="254"/>
      <c r="DI103" s="254"/>
      <c r="DK103" s="254"/>
      <c r="DL103" s="254"/>
      <c r="DM103" s="254"/>
      <c r="DN103" s="254"/>
      <c r="DO103" s="254"/>
      <c r="DP103" s="254"/>
    </row>
    <row r="104" spans="24:120" ht="12.75" hidden="1" x14ac:dyDescent="0.25">
      <c r="CV104" s="254"/>
      <c r="CW104" s="254"/>
      <c r="DA104" s="254"/>
      <c r="DB104" s="254"/>
      <c r="DF104" s="254"/>
      <c r="DG104" s="254"/>
      <c r="DK104" s="254"/>
      <c r="DL104" s="254"/>
      <c r="DN104" s="254"/>
      <c r="DO104" s="254"/>
      <c r="DP104" s="254"/>
    </row>
    <row r="105" spans="24:120" ht="12.75" hidden="1" customHeight="1" x14ac:dyDescent="0.25"/>
  </sheetData>
  <sheetProtection algorithmName="SHA-512" hashValue="aaRwq3PxUbsbVWIz3TXfTgRLTmcQcHDwyI8HwI/p0FHD4PAJrfjEjFh1COLUGyqsyv3UfYpx7FS9nC34z+ni2w==" saltValue="B7fi3kUe+BPc4+VvMInV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59765625" style="255" customWidth="1"/>
    <col min="117" max="16384" width="9" style="254" hidden="1"/>
  </cols>
  <sheetData>
    <row r="1" spans="2:116" ht="12.75" x14ac:dyDescent="0.2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row>
    <row r="2" spans="2:116" ht="12.75" x14ac:dyDescent="0.25"/>
    <row r="3" spans="2:116" ht="12.75" x14ac:dyDescent="0.25"/>
    <row r="4" spans="2:116" ht="12.75" x14ac:dyDescent="0.25">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row>
    <row r="5" spans="2:116" ht="12.75" x14ac:dyDescent="0.25">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row>
    <row r="19" spans="9:116" ht="12.75" x14ac:dyDescent="0.25"/>
    <row r="20" spans="9:116" ht="12.75" x14ac:dyDescent="0.25"/>
    <row r="21" spans="9:116" ht="12.75" x14ac:dyDescent="0.25">
      <c r="DL21" s="254"/>
    </row>
    <row r="22" spans="9:116" ht="12.75" x14ac:dyDescent="0.25">
      <c r="DI22" s="254"/>
      <c r="DJ22" s="254"/>
      <c r="DK22" s="254"/>
      <c r="DL22" s="254"/>
    </row>
    <row r="23" spans="9:116" ht="12.75" x14ac:dyDescent="0.25">
      <c r="CY23" s="254"/>
      <c r="CZ23" s="254"/>
      <c r="DA23" s="254"/>
      <c r="DB23" s="254"/>
      <c r="DC23" s="254"/>
      <c r="DD23" s="254"/>
      <c r="DE23" s="254"/>
      <c r="DF23" s="254"/>
      <c r="DG23" s="254"/>
      <c r="DH23" s="254"/>
      <c r="DI23" s="254"/>
      <c r="DJ23" s="254"/>
      <c r="DK23" s="254"/>
      <c r="DL23" s="254"/>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4"/>
      <c r="DA35" s="254"/>
      <c r="DB35" s="254"/>
      <c r="DC35" s="254"/>
      <c r="DD35" s="254"/>
      <c r="DE35" s="254"/>
      <c r="DF35" s="254"/>
      <c r="DG35" s="254"/>
      <c r="DH35" s="254"/>
      <c r="DI35" s="254"/>
      <c r="DJ35" s="254"/>
      <c r="DK35" s="254"/>
      <c r="DL35" s="254"/>
    </row>
    <row r="36" spans="15:116" ht="12.75" x14ac:dyDescent="0.25"/>
    <row r="37" spans="15:116" ht="12.75" x14ac:dyDescent="0.25">
      <c r="DL37" s="254"/>
    </row>
    <row r="38" spans="15:116" ht="12.75" x14ac:dyDescent="0.25">
      <c r="DI38" s="254"/>
      <c r="DJ38" s="254"/>
      <c r="DK38" s="254"/>
      <c r="DL38" s="254"/>
    </row>
    <row r="39" spans="15:116" ht="12.75" x14ac:dyDescent="0.25"/>
    <row r="40" spans="15:116" ht="12.75" x14ac:dyDescent="0.25"/>
    <row r="41" spans="15:116" ht="12.75" x14ac:dyDescent="0.25"/>
    <row r="42" spans="15:116" ht="12.75" x14ac:dyDescent="0.25"/>
    <row r="43" spans="15:116" ht="12.75" x14ac:dyDescent="0.25">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row>
    <row r="44" spans="15:116" ht="12.75" x14ac:dyDescent="0.25">
      <c r="DL44" s="254"/>
    </row>
    <row r="45" spans="15:116" ht="12.75" x14ac:dyDescent="0.25"/>
    <row r="46" spans="15:116" ht="12.75" x14ac:dyDescent="0.25">
      <c r="DA46" s="254"/>
      <c r="DB46" s="254"/>
      <c r="DC46" s="254"/>
      <c r="DD46" s="254"/>
      <c r="DE46" s="254"/>
      <c r="DF46" s="254"/>
      <c r="DG46" s="254"/>
      <c r="DH46" s="254"/>
      <c r="DI46" s="254"/>
      <c r="DJ46" s="254"/>
      <c r="DK46" s="254"/>
      <c r="DL46" s="254"/>
    </row>
    <row r="47" spans="15:116" ht="12.75" x14ac:dyDescent="0.25"/>
    <row r="48" spans="15:116" ht="12.75" x14ac:dyDescent="0.25"/>
    <row r="49" spans="104:116" ht="12.75" x14ac:dyDescent="0.25"/>
    <row r="50" spans="104:116" ht="12.75" x14ac:dyDescent="0.25">
      <c r="CZ50" s="254"/>
      <c r="DA50" s="254"/>
      <c r="DB50" s="254"/>
      <c r="DC50" s="254"/>
      <c r="DD50" s="254"/>
      <c r="DE50" s="254"/>
      <c r="DF50" s="254"/>
      <c r="DG50" s="254"/>
      <c r="DH50" s="254"/>
      <c r="DI50" s="254"/>
      <c r="DJ50" s="254"/>
      <c r="DK50" s="254"/>
      <c r="DL50" s="254"/>
    </row>
    <row r="51" spans="104:116" ht="12.75" x14ac:dyDescent="0.25"/>
    <row r="52" spans="104:116" ht="12.75" x14ac:dyDescent="0.25"/>
    <row r="53" spans="104:116" ht="12.75" x14ac:dyDescent="0.25">
      <c r="DL53" s="254"/>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4"/>
      <c r="DD67" s="254"/>
      <c r="DE67" s="254"/>
      <c r="DF67" s="254"/>
      <c r="DG67" s="254"/>
      <c r="DH67" s="254"/>
      <c r="DI67" s="254"/>
      <c r="DJ67" s="254"/>
      <c r="DK67" s="254"/>
      <c r="DL67" s="254"/>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CGSBfqOdbHGya/HqUJcklue2Bfxvcgt1K9LAo4S+8ubsg0TFpSqKuWl9vcOhSv0emz84jZy94K4gdsh+8yZo/A==" saltValue="UkZ88niNol/kwAgzIheh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5"/>
  <cols>
    <col min="1" max="36" width="2.46484375" style="256" customWidth="1"/>
    <col min="37" max="44" width="17" style="256" customWidth="1"/>
    <col min="45" max="45" width="6.1328125" style="263" customWidth="1"/>
    <col min="46" max="46" width="3" style="261" customWidth="1"/>
    <col min="47" max="47" width="19.1328125" style="256" hidden="1" customWidth="1"/>
    <col min="48" max="52" width="12.59765625" style="256" hidden="1" customWidth="1"/>
    <col min="53" max="16384" width="8.59765625" style="256" hidden="1"/>
  </cols>
  <sheetData>
    <row r="1" spans="1:46" ht="12.75" x14ac:dyDescent="0.25">
      <c r="AS1" s="257"/>
      <c r="AT1" s="257"/>
    </row>
    <row r="2" spans="1:46" ht="12.75" x14ac:dyDescent="0.25">
      <c r="AS2" s="257"/>
      <c r="AT2" s="257"/>
    </row>
    <row r="3" spans="1:46" ht="12.75" x14ac:dyDescent="0.25">
      <c r="AS3" s="257"/>
      <c r="AT3" s="257"/>
    </row>
    <row r="4" spans="1:46" ht="12.75" x14ac:dyDescent="0.25">
      <c r="AS4" s="257"/>
      <c r="AT4" s="257"/>
    </row>
    <row r="5" spans="1:46" ht="16.149999999999999" x14ac:dyDescent="0.25">
      <c r="A5" s="258" t="s">
        <v>495</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60"/>
    </row>
    <row r="6" spans="1:46" ht="12.75" x14ac:dyDescent="0.25">
      <c r="A6" s="261"/>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62" t="s">
        <v>496</v>
      </c>
      <c r="AL6" s="262"/>
      <c r="AM6" s="262"/>
      <c r="AN6" s="262"/>
      <c r="AO6" s="257"/>
      <c r="AP6" s="257"/>
      <c r="AQ6" s="257"/>
      <c r="AR6" s="257"/>
    </row>
    <row r="7" spans="1:46" ht="13.5" customHeight="1" x14ac:dyDescent="0.25">
      <c r="A7" s="261"/>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64"/>
      <c r="AL7" s="265"/>
      <c r="AM7" s="265"/>
      <c r="AN7" s="266"/>
      <c r="AO7" s="1150" t="s">
        <v>497</v>
      </c>
      <c r="AP7" s="267"/>
      <c r="AQ7" s="268" t="s">
        <v>498</v>
      </c>
      <c r="AR7" s="269"/>
    </row>
    <row r="8" spans="1:46" ht="12.75" x14ac:dyDescent="0.25">
      <c r="A8" s="261"/>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70"/>
      <c r="AL8" s="271"/>
      <c r="AM8" s="271"/>
      <c r="AN8" s="272"/>
      <c r="AO8" s="1151"/>
      <c r="AP8" s="273" t="s">
        <v>499</v>
      </c>
      <c r="AQ8" s="274" t="s">
        <v>500</v>
      </c>
      <c r="AR8" s="275" t="s">
        <v>501</v>
      </c>
    </row>
    <row r="9" spans="1:46" ht="12.75" x14ac:dyDescent="0.25">
      <c r="A9" s="261"/>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1152" t="s">
        <v>502</v>
      </c>
      <c r="AL9" s="1153"/>
      <c r="AM9" s="1153"/>
      <c r="AN9" s="1154"/>
      <c r="AO9" s="276">
        <v>1394684</v>
      </c>
      <c r="AP9" s="276">
        <v>186256</v>
      </c>
      <c r="AQ9" s="277">
        <v>166998</v>
      </c>
      <c r="AR9" s="278">
        <v>11.5</v>
      </c>
    </row>
    <row r="10" spans="1:46" ht="13.5" customHeight="1" x14ac:dyDescent="0.25">
      <c r="A10" s="26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1152" t="s">
        <v>503</v>
      </c>
      <c r="AL10" s="1153"/>
      <c r="AM10" s="1153"/>
      <c r="AN10" s="1154"/>
      <c r="AO10" s="279">
        <v>323780</v>
      </c>
      <c r="AP10" s="279">
        <v>43240</v>
      </c>
      <c r="AQ10" s="280">
        <v>26170</v>
      </c>
      <c r="AR10" s="281">
        <v>65.2</v>
      </c>
    </row>
    <row r="11" spans="1:46" ht="13.5" customHeight="1" x14ac:dyDescent="0.25">
      <c r="A11" s="261"/>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1152" t="s">
        <v>504</v>
      </c>
      <c r="AL11" s="1153"/>
      <c r="AM11" s="1153"/>
      <c r="AN11" s="1154"/>
      <c r="AO11" s="279" t="s">
        <v>505</v>
      </c>
      <c r="AP11" s="279" t="s">
        <v>505</v>
      </c>
      <c r="AQ11" s="280">
        <v>5047</v>
      </c>
      <c r="AR11" s="281" t="s">
        <v>505</v>
      </c>
    </row>
    <row r="12" spans="1:46" ht="13.5" customHeight="1" x14ac:dyDescent="0.25">
      <c r="A12" s="261"/>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1152" t="s">
        <v>506</v>
      </c>
      <c r="AL12" s="1153"/>
      <c r="AM12" s="1153"/>
      <c r="AN12" s="1154"/>
      <c r="AO12" s="279" t="s">
        <v>505</v>
      </c>
      <c r="AP12" s="279" t="s">
        <v>505</v>
      </c>
      <c r="AQ12" s="280" t="s">
        <v>505</v>
      </c>
      <c r="AR12" s="281" t="s">
        <v>505</v>
      </c>
    </row>
    <row r="13" spans="1:46" ht="13.5" customHeight="1" x14ac:dyDescent="0.25">
      <c r="A13" s="261"/>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1152" t="s">
        <v>507</v>
      </c>
      <c r="AL13" s="1153"/>
      <c r="AM13" s="1153"/>
      <c r="AN13" s="1154"/>
      <c r="AO13" s="279">
        <v>22865</v>
      </c>
      <c r="AP13" s="279">
        <v>3054</v>
      </c>
      <c r="AQ13" s="280">
        <v>6466</v>
      </c>
      <c r="AR13" s="281">
        <v>-52.8</v>
      </c>
    </row>
    <row r="14" spans="1:46" ht="13.5" customHeight="1" x14ac:dyDescent="0.25">
      <c r="A14" s="261"/>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1152" t="s">
        <v>508</v>
      </c>
      <c r="AL14" s="1153"/>
      <c r="AM14" s="1153"/>
      <c r="AN14" s="1154"/>
      <c r="AO14" s="279" t="s">
        <v>505</v>
      </c>
      <c r="AP14" s="279" t="s">
        <v>505</v>
      </c>
      <c r="AQ14" s="280">
        <v>3589</v>
      </c>
      <c r="AR14" s="281" t="s">
        <v>505</v>
      </c>
    </row>
    <row r="15" spans="1:46" ht="13.5" customHeight="1" x14ac:dyDescent="0.25">
      <c r="A15" s="261"/>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1155" t="s">
        <v>509</v>
      </c>
      <c r="AL15" s="1156"/>
      <c r="AM15" s="1156"/>
      <c r="AN15" s="1157"/>
      <c r="AO15" s="279">
        <v>-103648</v>
      </c>
      <c r="AP15" s="279">
        <v>-13842</v>
      </c>
      <c r="AQ15" s="280">
        <v>-12920</v>
      </c>
      <c r="AR15" s="281">
        <v>7.1</v>
      </c>
    </row>
    <row r="16" spans="1:46" ht="12.75" x14ac:dyDescent="0.25">
      <c r="A16" s="261"/>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1155" t="s">
        <v>191</v>
      </c>
      <c r="AL16" s="1156"/>
      <c r="AM16" s="1156"/>
      <c r="AN16" s="1157"/>
      <c r="AO16" s="279">
        <v>1637681</v>
      </c>
      <c r="AP16" s="279">
        <v>218707</v>
      </c>
      <c r="AQ16" s="280">
        <v>195349</v>
      </c>
      <c r="AR16" s="281">
        <v>12</v>
      </c>
    </row>
    <row r="17" spans="1:46" ht="12.75" x14ac:dyDescent="0.25">
      <c r="A17" s="261"/>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82"/>
    </row>
    <row r="18" spans="1:46" ht="12.75" x14ac:dyDescent="0.25">
      <c r="A18" s="261"/>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83"/>
      <c r="AR18" s="283"/>
    </row>
    <row r="19" spans="1:46" ht="12.75" x14ac:dyDescent="0.25">
      <c r="A19" s="26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t="s">
        <v>510</v>
      </c>
      <c r="AL19" s="257"/>
      <c r="AM19" s="257"/>
      <c r="AN19" s="257"/>
      <c r="AO19" s="257"/>
      <c r="AP19" s="257"/>
      <c r="AQ19" s="257"/>
      <c r="AR19" s="257"/>
    </row>
    <row r="20" spans="1:46" ht="12.75" x14ac:dyDescent="0.25">
      <c r="A20" s="261"/>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84"/>
      <c r="AL20" s="285"/>
      <c r="AM20" s="285"/>
      <c r="AN20" s="286"/>
      <c r="AO20" s="287" t="s">
        <v>511</v>
      </c>
      <c r="AP20" s="288" t="s">
        <v>512</v>
      </c>
      <c r="AQ20" s="289" t="s">
        <v>513</v>
      </c>
      <c r="AR20" s="290"/>
    </row>
    <row r="21" spans="1:46" s="296" customFormat="1" ht="12.75" x14ac:dyDescent="0.25">
      <c r="A21" s="29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1158" t="s">
        <v>514</v>
      </c>
      <c r="AL21" s="1159"/>
      <c r="AM21" s="1159"/>
      <c r="AN21" s="1160"/>
      <c r="AO21" s="292">
        <v>18.16</v>
      </c>
      <c r="AP21" s="293">
        <v>16.600000000000001</v>
      </c>
      <c r="AQ21" s="294">
        <v>1.56</v>
      </c>
      <c r="AR21" s="262"/>
      <c r="AS21" s="295"/>
      <c r="AT21" s="291"/>
    </row>
    <row r="22" spans="1:46" s="296" customFormat="1" ht="12.75" x14ac:dyDescent="0.25">
      <c r="A22" s="29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1158" t="s">
        <v>515</v>
      </c>
      <c r="AL22" s="1159"/>
      <c r="AM22" s="1159"/>
      <c r="AN22" s="1160"/>
      <c r="AO22" s="297">
        <v>97</v>
      </c>
      <c r="AP22" s="298">
        <v>95.6</v>
      </c>
      <c r="AQ22" s="299">
        <v>1.4</v>
      </c>
      <c r="AR22" s="283"/>
      <c r="AS22" s="295"/>
      <c r="AT22" s="291"/>
    </row>
    <row r="23" spans="1:46" s="296" customFormat="1" ht="12.75" x14ac:dyDescent="0.25">
      <c r="A23" s="29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83"/>
      <c r="AQ23" s="283"/>
      <c r="AR23" s="283"/>
      <c r="AS23" s="295"/>
      <c r="AT23" s="291"/>
    </row>
    <row r="24" spans="1:46" s="296" customFormat="1" ht="12.75" x14ac:dyDescent="0.25">
      <c r="A24" s="29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83"/>
      <c r="AQ24" s="283"/>
      <c r="AR24" s="283"/>
      <c r="AS24" s="295"/>
      <c r="AT24" s="291"/>
    </row>
    <row r="25" spans="1:46" s="296" customFormat="1" ht="12.75" x14ac:dyDescent="0.25">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1"/>
    </row>
    <row r="26" spans="1:46" s="296" customFormat="1" ht="12.75" x14ac:dyDescent="0.25">
      <c r="A26" s="1149" t="s">
        <v>516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2"/>
    </row>
    <row r="27" spans="1:46" ht="12.75" x14ac:dyDescent="0.25">
      <c r="A27" s="304"/>
      <c r="AO27" s="257"/>
      <c r="AP27" s="257"/>
      <c r="AQ27" s="257"/>
      <c r="AR27" s="257"/>
      <c r="AS27" s="257"/>
      <c r="AT27" s="257"/>
    </row>
    <row r="28" spans="1:46" ht="16.149999999999999" x14ac:dyDescent="0.25">
      <c r="A28" s="258" t="s">
        <v>517</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305"/>
    </row>
    <row r="29" spans="1:46" ht="12.75" x14ac:dyDescent="0.25">
      <c r="A29" s="26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62" t="s">
        <v>518</v>
      </c>
      <c r="AL29" s="262"/>
      <c r="AM29" s="262"/>
      <c r="AN29" s="262"/>
      <c r="AO29" s="257"/>
      <c r="AP29" s="257"/>
      <c r="AQ29" s="257"/>
      <c r="AR29" s="257"/>
      <c r="AS29" s="306"/>
    </row>
    <row r="30" spans="1:46" ht="13.5" customHeight="1" x14ac:dyDescent="0.25">
      <c r="A30" s="26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64"/>
      <c r="AL30" s="265"/>
      <c r="AM30" s="265"/>
      <c r="AN30" s="266"/>
      <c r="AO30" s="1150" t="s">
        <v>497</v>
      </c>
      <c r="AP30" s="267"/>
      <c r="AQ30" s="268" t="s">
        <v>498</v>
      </c>
      <c r="AR30" s="269"/>
    </row>
    <row r="31" spans="1:46" ht="12.75" x14ac:dyDescent="0.25">
      <c r="A31" s="26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70"/>
      <c r="AL31" s="271"/>
      <c r="AM31" s="271"/>
      <c r="AN31" s="272"/>
      <c r="AO31" s="1151"/>
      <c r="AP31" s="273" t="s">
        <v>499</v>
      </c>
      <c r="AQ31" s="274" t="s">
        <v>500</v>
      </c>
      <c r="AR31" s="275" t="s">
        <v>501</v>
      </c>
    </row>
    <row r="32" spans="1:46" ht="27" customHeight="1" x14ac:dyDescent="0.25">
      <c r="A32" s="26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1166" t="s">
        <v>519</v>
      </c>
      <c r="AL32" s="1167"/>
      <c r="AM32" s="1167"/>
      <c r="AN32" s="1168"/>
      <c r="AO32" s="307">
        <v>1093684</v>
      </c>
      <c r="AP32" s="307">
        <v>146058</v>
      </c>
      <c r="AQ32" s="308">
        <v>125145</v>
      </c>
      <c r="AR32" s="309">
        <v>16.7</v>
      </c>
    </row>
    <row r="33" spans="1:46" ht="13.5" customHeight="1" x14ac:dyDescent="0.25">
      <c r="A33" s="26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1166" t="s">
        <v>520</v>
      </c>
      <c r="AL33" s="1167"/>
      <c r="AM33" s="1167"/>
      <c r="AN33" s="1168"/>
      <c r="AO33" s="307" t="s">
        <v>505</v>
      </c>
      <c r="AP33" s="307" t="s">
        <v>505</v>
      </c>
      <c r="AQ33" s="308">
        <v>142</v>
      </c>
      <c r="AR33" s="309" t="s">
        <v>505</v>
      </c>
    </row>
    <row r="34" spans="1:46" ht="27" customHeight="1" x14ac:dyDescent="0.25">
      <c r="A34" s="26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1166" t="s">
        <v>521</v>
      </c>
      <c r="AL34" s="1167"/>
      <c r="AM34" s="1167"/>
      <c r="AN34" s="1168"/>
      <c r="AO34" s="307" t="s">
        <v>505</v>
      </c>
      <c r="AP34" s="307" t="s">
        <v>505</v>
      </c>
      <c r="AQ34" s="308">
        <v>186</v>
      </c>
      <c r="AR34" s="309" t="s">
        <v>505</v>
      </c>
    </row>
    <row r="35" spans="1:46" ht="27" customHeight="1" x14ac:dyDescent="0.25">
      <c r="A35" s="26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1166" t="s">
        <v>522</v>
      </c>
      <c r="AL35" s="1167"/>
      <c r="AM35" s="1167"/>
      <c r="AN35" s="1168"/>
      <c r="AO35" s="307">
        <v>192589</v>
      </c>
      <c r="AP35" s="307">
        <v>25720</v>
      </c>
      <c r="AQ35" s="308">
        <v>24116</v>
      </c>
      <c r="AR35" s="309">
        <v>6.7</v>
      </c>
    </row>
    <row r="36" spans="1:46" ht="27" customHeight="1" x14ac:dyDescent="0.25">
      <c r="A36" s="26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1166" t="s">
        <v>523</v>
      </c>
      <c r="AL36" s="1167"/>
      <c r="AM36" s="1167"/>
      <c r="AN36" s="1168"/>
      <c r="AO36" s="307">
        <v>43819</v>
      </c>
      <c r="AP36" s="307">
        <v>5852</v>
      </c>
      <c r="AQ36" s="308">
        <v>3945</v>
      </c>
      <c r="AR36" s="309">
        <v>48.3</v>
      </c>
    </row>
    <row r="37" spans="1:46" ht="13.5" customHeight="1" x14ac:dyDescent="0.25">
      <c r="A37" s="26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1166" t="s">
        <v>524</v>
      </c>
      <c r="AL37" s="1167"/>
      <c r="AM37" s="1167"/>
      <c r="AN37" s="1168"/>
      <c r="AO37" s="307">
        <v>19502</v>
      </c>
      <c r="AP37" s="307">
        <v>2604</v>
      </c>
      <c r="AQ37" s="308">
        <v>817</v>
      </c>
      <c r="AR37" s="309">
        <v>218.7</v>
      </c>
    </row>
    <row r="38" spans="1:46" ht="27" customHeight="1" x14ac:dyDescent="0.25">
      <c r="A38" s="26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1169" t="s">
        <v>525</v>
      </c>
      <c r="AL38" s="1170"/>
      <c r="AM38" s="1170"/>
      <c r="AN38" s="1171"/>
      <c r="AO38" s="310">
        <v>247</v>
      </c>
      <c r="AP38" s="310">
        <v>33</v>
      </c>
      <c r="AQ38" s="311">
        <v>16</v>
      </c>
      <c r="AR38" s="299">
        <v>106.3</v>
      </c>
      <c r="AS38" s="306"/>
    </row>
    <row r="39" spans="1:46" ht="12.75" x14ac:dyDescent="0.25">
      <c r="A39" s="26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1169" t="s">
        <v>526</v>
      </c>
      <c r="AL39" s="1170"/>
      <c r="AM39" s="1170"/>
      <c r="AN39" s="1171"/>
      <c r="AO39" s="307">
        <v>-54766</v>
      </c>
      <c r="AP39" s="307">
        <v>-7314</v>
      </c>
      <c r="AQ39" s="308">
        <v>-6780</v>
      </c>
      <c r="AR39" s="309">
        <v>7.9</v>
      </c>
      <c r="AS39" s="306"/>
    </row>
    <row r="40" spans="1:46" ht="27" customHeight="1" x14ac:dyDescent="0.25">
      <c r="A40" s="26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1166" t="s">
        <v>527</v>
      </c>
      <c r="AL40" s="1167"/>
      <c r="AM40" s="1167"/>
      <c r="AN40" s="1168"/>
      <c r="AO40" s="307">
        <v>-892537</v>
      </c>
      <c r="AP40" s="307">
        <v>-119196</v>
      </c>
      <c r="AQ40" s="308">
        <v>-98746</v>
      </c>
      <c r="AR40" s="309">
        <v>20.7</v>
      </c>
      <c r="AS40" s="306"/>
    </row>
    <row r="41" spans="1:46" ht="12.75" x14ac:dyDescent="0.25">
      <c r="A41" s="26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1172" t="s">
        <v>305</v>
      </c>
      <c r="AL41" s="1173"/>
      <c r="AM41" s="1173"/>
      <c r="AN41" s="1174"/>
      <c r="AO41" s="307">
        <v>402538</v>
      </c>
      <c r="AP41" s="307">
        <v>53758</v>
      </c>
      <c r="AQ41" s="308">
        <v>48842</v>
      </c>
      <c r="AR41" s="309">
        <v>10.1</v>
      </c>
      <c r="AS41" s="306"/>
    </row>
    <row r="42" spans="1:46" ht="12.75" x14ac:dyDescent="0.25">
      <c r="A42" s="26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312" t="s">
        <v>528</v>
      </c>
      <c r="AL42" s="257"/>
      <c r="AM42" s="257"/>
      <c r="AN42" s="257"/>
      <c r="AO42" s="257"/>
      <c r="AP42" s="257"/>
      <c r="AQ42" s="283"/>
      <c r="AR42" s="283"/>
      <c r="AS42" s="306"/>
    </row>
    <row r="43" spans="1:46" ht="12.75" x14ac:dyDescent="0.25">
      <c r="A43" s="26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313"/>
      <c r="AQ43" s="283"/>
      <c r="AR43" s="257"/>
      <c r="AS43" s="306"/>
    </row>
    <row r="44" spans="1:46" ht="12.75" x14ac:dyDescent="0.25">
      <c r="A44" s="26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83"/>
      <c r="AR44" s="257"/>
    </row>
    <row r="45" spans="1:46" ht="12.75" x14ac:dyDescent="0.2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314"/>
      <c r="AR45" s="259"/>
      <c r="AS45" s="259"/>
      <c r="AT45" s="257"/>
    </row>
    <row r="46" spans="1:46" ht="12.75" x14ac:dyDescent="0.25">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57"/>
    </row>
    <row r="47" spans="1:46" ht="17.25" customHeight="1" x14ac:dyDescent="0.25">
      <c r="A47" s="316" t="s">
        <v>529</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row>
    <row r="48" spans="1:46" ht="12.75" x14ac:dyDescent="0.25">
      <c r="A48" s="261"/>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317" t="s">
        <v>530</v>
      </c>
      <c r="AL48" s="317"/>
      <c r="AM48" s="317"/>
      <c r="AN48" s="317"/>
      <c r="AO48" s="317"/>
      <c r="AP48" s="317"/>
      <c r="AQ48" s="318"/>
      <c r="AR48" s="317"/>
    </row>
    <row r="49" spans="1:44" ht="13.5" customHeight="1" x14ac:dyDescent="0.25">
      <c r="A49" s="261"/>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319"/>
      <c r="AL49" s="320"/>
      <c r="AM49" s="1161" t="s">
        <v>497</v>
      </c>
      <c r="AN49" s="1163" t="s">
        <v>531</v>
      </c>
      <c r="AO49" s="1164"/>
      <c r="AP49" s="1164"/>
      <c r="AQ49" s="1164"/>
      <c r="AR49" s="1165"/>
    </row>
    <row r="50" spans="1:44" ht="12.75" x14ac:dyDescent="0.25">
      <c r="A50" s="261"/>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321"/>
      <c r="AL50" s="322"/>
      <c r="AM50" s="1162"/>
      <c r="AN50" s="323" t="s">
        <v>532</v>
      </c>
      <c r="AO50" s="324" t="s">
        <v>533</v>
      </c>
      <c r="AP50" s="325" t="s">
        <v>534</v>
      </c>
      <c r="AQ50" s="326" t="s">
        <v>535</v>
      </c>
      <c r="AR50" s="327" t="s">
        <v>536</v>
      </c>
    </row>
    <row r="51" spans="1:44" ht="12.75" x14ac:dyDescent="0.25">
      <c r="A51" s="261"/>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319" t="s">
        <v>537</v>
      </c>
      <c r="AL51" s="320"/>
      <c r="AM51" s="328">
        <v>1389926</v>
      </c>
      <c r="AN51" s="329">
        <v>171047</v>
      </c>
      <c r="AO51" s="330">
        <v>38.5</v>
      </c>
      <c r="AP51" s="331">
        <v>167497</v>
      </c>
      <c r="AQ51" s="332">
        <v>-17.399999999999999</v>
      </c>
      <c r="AR51" s="333">
        <v>55.9</v>
      </c>
    </row>
    <row r="52" spans="1:44" ht="12.75" x14ac:dyDescent="0.25">
      <c r="A52" s="261"/>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334"/>
      <c r="AL52" s="335" t="s">
        <v>538</v>
      </c>
      <c r="AM52" s="336">
        <v>643052</v>
      </c>
      <c r="AN52" s="337">
        <v>79135</v>
      </c>
      <c r="AO52" s="338">
        <v>20.399999999999999</v>
      </c>
      <c r="AP52" s="339">
        <v>82571</v>
      </c>
      <c r="AQ52" s="340">
        <v>3.6</v>
      </c>
      <c r="AR52" s="341">
        <v>16.8</v>
      </c>
    </row>
    <row r="53" spans="1:44" ht="12.75" x14ac:dyDescent="0.25">
      <c r="A53" s="261"/>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319" t="s">
        <v>539</v>
      </c>
      <c r="AL53" s="320"/>
      <c r="AM53" s="328">
        <v>2647806</v>
      </c>
      <c r="AN53" s="329">
        <v>336443</v>
      </c>
      <c r="AO53" s="330">
        <v>96.7</v>
      </c>
      <c r="AP53" s="331">
        <v>190274</v>
      </c>
      <c r="AQ53" s="332">
        <v>13.6</v>
      </c>
      <c r="AR53" s="333">
        <v>83.1</v>
      </c>
    </row>
    <row r="54" spans="1:44" ht="12.75" x14ac:dyDescent="0.25">
      <c r="A54" s="261"/>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334"/>
      <c r="AL54" s="335" t="s">
        <v>538</v>
      </c>
      <c r="AM54" s="336">
        <v>365395</v>
      </c>
      <c r="AN54" s="337">
        <v>46429</v>
      </c>
      <c r="AO54" s="338">
        <v>-41.3</v>
      </c>
      <c r="AP54" s="339">
        <v>88584</v>
      </c>
      <c r="AQ54" s="340">
        <v>7.3</v>
      </c>
      <c r="AR54" s="341">
        <v>-48.6</v>
      </c>
    </row>
    <row r="55" spans="1:44" ht="12.75" x14ac:dyDescent="0.25">
      <c r="A55" s="261"/>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319" t="s">
        <v>540</v>
      </c>
      <c r="AL55" s="320"/>
      <c r="AM55" s="328">
        <v>2342885</v>
      </c>
      <c r="AN55" s="329">
        <v>302933</v>
      </c>
      <c r="AO55" s="330">
        <v>-10</v>
      </c>
      <c r="AP55" s="331">
        <v>200194</v>
      </c>
      <c r="AQ55" s="332">
        <v>5.2</v>
      </c>
      <c r="AR55" s="333">
        <v>-15.2</v>
      </c>
    </row>
    <row r="56" spans="1:44" ht="12.75" x14ac:dyDescent="0.25">
      <c r="A56" s="261"/>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334"/>
      <c r="AL56" s="335" t="s">
        <v>538</v>
      </c>
      <c r="AM56" s="336">
        <v>783166</v>
      </c>
      <c r="AN56" s="337">
        <v>101263</v>
      </c>
      <c r="AO56" s="338">
        <v>118.1</v>
      </c>
      <c r="AP56" s="339">
        <v>106422</v>
      </c>
      <c r="AQ56" s="340">
        <v>20.100000000000001</v>
      </c>
      <c r="AR56" s="341">
        <v>98</v>
      </c>
    </row>
    <row r="57" spans="1:44" ht="12.75" x14ac:dyDescent="0.25">
      <c r="A57" s="26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319" t="s">
        <v>541</v>
      </c>
      <c r="AL57" s="320"/>
      <c r="AM57" s="328">
        <v>1943409</v>
      </c>
      <c r="AN57" s="329">
        <v>256420</v>
      </c>
      <c r="AO57" s="330">
        <v>-15.4</v>
      </c>
      <c r="AP57" s="331">
        <v>196914</v>
      </c>
      <c r="AQ57" s="332">
        <v>-1.6</v>
      </c>
      <c r="AR57" s="333">
        <v>-13.8</v>
      </c>
    </row>
    <row r="58" spans="1:44" ht="12.75" x14ac:dyDescent="0.25">
      <c r="A58" s="261"/>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334"/>
      <c r="AL58" s="335" t="s">
        <v>538</v>
      </c>
      <c r="AM58" s="336">
        <v>941480</v>
      </c>
      <c r="AN58" s="337">
        <v>124222</v>
      </c>
      <c r="AO58" s="338">
        <v>22.7</v>
      </c>
      <c r="AP58" s="339">
        <v>98966</v>
      </c>
      <c r="AQ58" s="340">
        <v>-7</v>
      </c>
      <c r="AR58" s="341">
        <v>29.7</v>
      </c>
    </row>
    <row r="59" spans="1:44" ht="12.75" x14ac:dyDescent="0.25">
      <c r="A59" s="261"/>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319" t="s">
        <v>542</v>
      </c>
      <c r="AL59" s="320"/>
      <c r="AM59" s="328">
        <v>1508713</v>
      </c>
      <c r="AN59" s="329">
        <v>201484</v>
      </c>
      <c r="AO59" s="330">
        <v>-21.4</v>
      </c>
      <c r="AP59" s="331">
        <v>204757</v>
      </c>
      <c r="AQ59" s="332">
        <v>4</v>
      </c>
      <c r="AR59" s="333">
        <v>-25.4</v>
      </c>
    </row>
    <row r="60" spans="1:44" ht="12.75" x14ac:dyDescent="0.25">
      <c r="A60" s="26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334"/>
      <c r="AL60" s="335" t="s">
        <v>538</v>
      </c>
      <c r="AM60" s="336">
        <v>1173951</v>
      </c>
      <c r="AN60" s="337">
        <v>156778</v>
      </c>
      <c r="AO60" s="338">
        <v>26.2</v>
      </c>
      <c r="AP60" s="339">
        <v>106071</v>
      </c>
      <c r="AQ60" s="340">
        <v>7.2</v>
      </c>
      <c r="AR60" s="341">
        <v>19</v>
      </c>
    </row>
    <row r="61" spans="1:44" ht="12.75" x14ac:dyDescent="0.25">
      <c r="A61" s="26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319" t="s">
        <v>543</v>
      </c>
      <c r="AL61" s="342"/>
      <c r="AM61" s="343">
        <v>1966548</v>
      </c>
      <c r="AN61" s="344">
        <v>253665</v>
      </c>
      <c r="AO61" s="345">
        <v>17.7</v>
      </c>
      <c r="AP61" s="346">
        <v>191927</v>
      </c>
      <c r="AQ61" s="347">
        <v>0.8</v>
      </c>
      <c r="AR61" s="333">
        <v>16.899999999999999</v>
      </c>
    </row>
    <row r="62" spans="1:44" ht="12.75" x14ac:dyDescent="0.25">
      <c r="A62" s="261"/>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334"/>
      <c r="AL62" s="335" t="s">
        <v>538</v>
      </c>
      <c r="AM62" s="336">
        <v>781409</v>
      </c>
      <c r="AN62" s="337">
        <v>101565</v>
      </c>
      <c r="AO62" s="338">
        <v>29.2</v>
      </c>
      <c r="AP62" s="339">
        <v>96523</v>
      </c>
      <c r="AQ62" s="340">
        <v>6.2</v>
      </c>
      <c r="AR62" s="341">
        <v>23</v>
      </c>
    </row>
    <row r="63" spans="1:44" ht="12.75" x14ac:dyDescent="0.25">
      <c r="A63" s="261"/>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row>
    <row r="64" spans="1:44" ht="12.75" x14ac:dyDescent="0.25">
      <c r="A64" s="261"/>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row>
    <row r="65" spans="1:46" ht="12.75" x14ac:dyDescent="0.25">
      <c r="A65" s="261"/>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row>
    <row r="66" spans="1:46" ht="12.75" x14ac:dyDescent="0.25">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25">
      <c r="AK67" s="257"/>
      <c r="AL67" s="257"/>
      <c r="AM67" s="257"/>
      <c r="AN67" s="257"/>
      <c r="AO67" s="257"/>
      <c r="AP67" s="257"/>
      <c r="AQ67" s="257"/>
      <c r="AR67" s="257"/>
      <c r="AS67" s="257"/>
      <c r="AT67" s="257"/>
    </row>
    <row r="68" spans="1:46" ht="13.5" hidden="1" customHeight="1" x14ac:dyDescent="0.25">
      <c r="AK68" s="257"/>
      <c r="AL68" s="257"/>
      <c r="AM68" s="257"/>
      <c r="AN68" s="257"/>
      <c r="AO68" s="257"/>
      <c r="AP68" s="257"/>
      <c r="AQ68" s="257"/>
      <c r="AR68" s="257"/>
    </row>
    <row r="69" spans="1:46" ht="13.5" hidden="1" customHeight="1" x14ac:dyDescent="0.25">
      <c r="AK69" s="257"/>
      <c r="AL69" s="257"/>
      <c r="AM69" s="257"/>
      <c r="AN69" s="257"/>
      <c r="AO69" s="257"/>
      <c r="AP69" s="257"/>
      <c r="AQ69" s="257"/>
      <c r="AR69" s="257"/>
    </row>
    <row r="70" spans="1:46" ht="12.75" hidden="1" x14ac:dyDescent="0.25">
      <c r="AK70" s="257"/>
      <c r="AL70" s="257"/>
      <c r="AM70" s="257"/>
      <c r="AN70" s="257"/>
      <c r="AO70" s="257"/>
      <c r="AP70" s="257"/>
      <c r="AQ70" s="257"/>
      <c r="AR70" s="257"/>
    </row>
    <row r="71" spans="1:46" ht="12.75" hidden="1" x14ac:dyDescent="0.25">
      <c r="AK71" s="257"/>
      <c r="AL71" s="257"/>
      <c r="AM71" s="257"/>
      <c r="AN71" s="257"/>
      <c r="AO71" s="257"/>
      <c r="AP71" s="257"/>
      <c r="AQ71" s="257"/>
      <c r="AR71" s="257"/>
    </row>
    <row r="72" spans="1:46" ht="12.75" hidden="1" x14ac:dyDescent="0.25">
      <c r="AK72" s="257"/>
      <c r="AL72" s="257"/>
      <c r="AM72" s="257"/>
      <c r="AN72" s="257"/>
      <c r="AO72" s="257"/>
      <c r="AP72" s="257"/>
      <c r="AQ72" s="257"/>
      <c r="AR72" s="257"/>
    </row>
    <row r="73" spans="1:46" ht="12.75" hidden="1" x14ac:dyDescent="0.25">
      <c r="AK73" s="257"/>
      <c r="AL73" s="257"/>
      <c r="AM73" s="257"/>
      <c r="AN73" s="257"/>
      <c r="AO73" s="257"/>
      <c r="AP73" s="257"/>
      <c r="AQ73" s="257"/>
      <c r="AR73" s="257"/>
    </row>
  </sheetData>
  <sheetProtection algorithmName="SHA-512" hashValue="HvrU9MJnqF9ty+Bwal6IfS2IVjlclCcw+VFj34NnwZt+oZoad99N8xOGtE+lBLhzHDq+CQbzBsTJwD3Lh5gQJA==" saltValue="V/S+dOwWEpzwLV2iJBKc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484375" style="255" customWidth="1"/>
    <col min="126" max="16384" width="9" style="254" hidden="1"/>
  </cols>
  <sheetData>
    <row r="1" spans="2:125" ht="13.5" customHeight="1" x14ac:dyDescent="0.2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2:125" ht="12.75" x14ac:dyDescent="0.25">
      <c r="B2" s="254"/>
      <c r="DG2" s="254"/>
    </row>
    <row r="3" spans="2:125" ht="12.75" x14ac:dyDescent="0.2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H3" s="254"/>
      <c r="DI3" s="254"/>
      <c r="DJ3" s="254"/>
      <c r="DK3" s="254"/>
      <c r="DL3" s="254"/>
      <c r="DM3" s="254"/>
      <c r="DN3" s="254"/>
      <c r="DO3" s="254"/>
      <c r="DP3" s="254"/>
      <c r="DQ3" s="254"/>
      <c r="DR3" s="254"/>
      <c r="DS3" s="254"/>
      <c r="DT3" s="254"/>
      <c r="DU3" s="254"/>
    </row>
    <row r="4" spans="2:125" ht="12.75" x14ac:dyDescent="0.25"/>
    <row r="5" spans="2:125" ht="12.75" x14ac:dyDescent="0.25"/>
    <row r="6" spans="2:125" ht="12.75" x14ac:dyDescent="0.25"/>
    <row r="7" spans="2:125" ht="12.75" x14ac:dyDescent="0.25"/>
    <row r="8" spans="2:125" ht="12.75" x14ac:dyDescent="0.25"/>
    <row r="9" spans="2:125" ht="12.75" x14ac:dyDescent="0.25">
      <c r="DU9" s="254"/>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4"/>
    </row>
    <row r="18" spans="125:125" ht="12.75" x14ac:dyDescent="0.25"/>
    <row r="19" spans="125:125" ht="12.75" x14ac:dyDescent="0.25"/>
    <row r="20" spans="125:125" ht="12.75" x14ac:dyDescent="0.25">
      <c r="DU20" s="254"/>
    </row>
    <row r="21" spans="125:125" ht="12.75" x14ac:dyDescent="0.25">
      <c r="DU21" s="254"/>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4"/>
    </row>
    <row r="29" spans="125:125" ht="12.75" x14ac:dyDescent="0.25"/>
    <row r="30" spans="125:125" ht="12.75" x14ac:dyDescent="0.25"/>
    <row r="31" spans="125:125" ht="12.75" x14ac:dyDescent="0.25"/>
    <row r="32" spans="125:125" ht="12.75" x14ac:dyDescent="0.25"/>
    <row r="33" spans="2:125" ht="12.75" x14ac:dyDescent="0.25">
      <c r="B33" s="254"/>
      <c r="G33" s="254"/>
      <c r="I33" s="254"/>
    </row>
    <row r="34" spans="2:125" ht="12.75" x14ac:dyDescent="0.25">
      <c r="C34" s="254"/>
      <c r="P34" s="254"/>
      <c r="DE34" s="254"/>
      <c r="DH34" s="254"/>
    </row>
    <row r="35" spans="2:125" ht="12.75" x14ac:dyDescent="0.25">
      <c r="D35" s="254"/>
      <c r="E35" s="254"/>
      <c r="DG35" s="254"/>
      <c r="DJ35" s="254"/>
      <c r="DP35" s="254"/>
      <c r="DQ35" s="254"/>
      <c r="DR35" s="254"/>
      <c r="DS35" s="254"/>
      <c r="DT35" s="254"/>
      <c r="DU35" s="254"/>
    </row>
    <row r="36" spans="2:125" ht="12.75" x14ac:dyDescent="0.25">
      <c r="F36" s="254"/>
      <c r="H36" s="254"/>
      <c r="J36" s="254"/>
      <c r="K36" s="254"/>
      <c r="L36" s="254"/>
      <c r="M36" s="254"/>
      <c r="N36" s="254"/>
      <c r="O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F36" s="254"/>
      <c r="DI36" s="254"/>
      <c r="DK36" s="254"/>
      <c r="DL36" s="254"/>
      <c r="DM36" s="254"/>
      <c r="DN36" s="254"/>
      <c r="DO36" s="254"/>
      <c r="DP36" s="254"/>
      <c r="DQ36" s="254"/>
      <c r="DR36" s="254"/>
      <c r="DS36" s="254"/>
      <c r="DT36" s="254"/>
      <c r="DU36" s="254"/>
    </row>
    <row r="37" spans="2:125" ht="12.75" x14ac:dyDescent="0.25">
      <c r="DU37" s="254"/>
    </row>
    <row r="38" spans="2:125" ht="12.75" x14ac:dyDescent="0.25">
      <c r="DT38" s="254"/>
      <c r="DU38" s="254"/>
    </row>
    <row r="39" spans="2:125" ht="12.75" x14ac:dyDescent="0.25"/>
    <row r="40" spans="2:125" ht="12.75" x14ac:dyDescent="0.25">
      <c r="DH40" s="254"/>
    </row>
    <row r="41" spans="2:125" ht="12.75" x14ac:dyDescent="0.25">
      <c r="DE41" s="254"/>
    </row>
    <row r="42" spans="2:125" ht="12.75" x14ac:dyDescent="0.25">
      <c r="DG42" s="254"/>
      <c r="DJ42" s="254"/>
    </row>
    <row r="43" spans="2:125" ht="12.75" x14ac:dyDescent="0.25">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F43" s="254"/>
      <c r="DI43" s="254"/>
      <c r="DK43" s="254"/>
      <c r="DL43" s="254"/>
      <c r="DM43" s="254"/>
      <c r="DN43" s="254"/>
      <c r="DO43" s="254"/>
      <c r="DP43" s="254"/>
      <c r="DQ43" s="254"/>
      <c r="DR43" s="254"/>
      <c r="DS43" s="254"/>
      <c r="DT43" s="254"/>
      <c r="DU43" s="254"/>
    </row>
    <row r="44" spans="2:125" ht="12.75" x14ac:dyDescent="0.25">
      <c r="DU44" s="254"/>
    </row>
    <row r="45" spans="2:125" ht="12.75" x14ac:dyDescent="0.25"/>
    <row r="46" spans="2:125" ht="12.75" x14ac:dyDescent="0.25"/>
    <row r="47" spans="2:125" ht="12.75" x14ac:dyDescent="0.25"/>
    <row r="48" spans="2:125" ht="12.75" x14ac:dyDescent="0.25">
      <c r="DT48" s="254"/>
      <c r="DU48" s="254"/>
    </row>
    <row r="49" spans="120:125" ht="12.75" x14ac:dyDescent="0.25">
      <c r="DU49" s="254"/>
    </row>
    <row r="50" spans="120:125" ht="12.75" x14ac:dyDescent="0.25">
      <c r="DU50" s="254"/>
    </row>
    <row r="51" spans="120:125" ht="12.75" x14ac:dyDescent="0.25">
      <c r="DP51" s="254"/>
      <c r="DQ51" s="254"/>
      <c r="DR51" s="254"/>
      <c r="DS51" s="254"/>
      <c r="DT51" s="254"/>
      <c r="DU51" s="254"/>
    </row>
    <row r="52" spans="120:125" ht="12.75" x14ac:dyDescent="0.25"/>
    <row r="53" spans="120:125" ht="12.75" x14ac:dyDescent="0.25"/>
    <row r="54" spans="120:125" ht="12.75" x14ac:dyDescent="0.25">
      <c r="DU54" s="254"/>
    </row>
    <row r="55" spans="120:125" ht="12.75" x14ac:dyDescent="0.25"/>
    <row r="56" spans="120:125" ht="12.75" x14ac:dyDescent="0.25"/>
    <row r="57" spans="120:125" ht="12.75" x14ac:dyDescent="0.25"/>
    <row r="58" spans="120:125" ht="12.75" x14ac:dyDescent="0.25">
      <c r="DU58" s="254"/>
    </row>
    <row r="59" spans="120:125" ht="12.75" x14ac:dyDescent="0.25"/>
    <row r="60" spans="120:125" ht="12.75" x14ac:dyDescent="0.25"/>
    <row r="61" spans="120:125" ht="12.75" x14ac:dyDescent="0.25"/>
    <row r="62" spans="120:125" ht="12.75" x14ac:dyDescent="0.25"/>
    <row r="63" spans="120:125" ht="12.75" x14ac:dyDescent="0.25">
      <c r="DU63" s="254"/>
    </row>
    <row r="64" spans="120:125" ht="12.75" x14ac:dyDescent="0.25">
      <c r="DT64" s="254"/>
      <c r="DU64" s="254"/>
    </row>
    <row r="65" spans="123:125" ht="12.75" x14ac:dyDescent="0.25"/>
    <row r="66" spans="123:125" ht="12.75" x14ac:dyDescent="0.25"/>
    <row r="67" spans="123:125" ht="12.75" x14ac:dyDescent="0.25"/>
    <row r="68" spans="123:125" ht="12.75" x14ac:dyDescent="0.25"/>
    <row r="69" spans="123:125" ht="12.75" x14ac:dyDescent="0.25">
      <c r="DS69" s="254"/>
      <c r="DT69" s="254"/>
      <c r="DU69" s="254"/>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4"/>
    </row>
    <row r="83" spans="116:125" ht="12.75" x14ac:dyDescent="0.25">
      <c r="DM83" s="254"/>
      <c r="DN83" s="254"/>
      <c r="DO83" s="254"/>
      <c r="DP83" s="254"/>
      <c r="DQ83" s="254"/>
      <c r="DR83" s="254"/>
      <c r="DS83" s="254"/>
      <c r="DT83" s="254"/>
      <c r="DU83" s="254"/>
    </row>
    <row r="84" spans="116:125" ht="12.75" x14ac:dyDescent="0.25"/>
    <row r="85" spans="116:125" ht="12.75" x14ac:dyDescent="0.25"/>
    <row r="86" spans="116:125" ht="12.75" x14ac:dyDescent="0.25"/>
    <row r="87" spans="116:125" ht="12.75" x14ac:dyDescent="0.25"/>
    <row r="88" spans="116:125" ht="12.75" x14ac:dyDescent="0.25">
      <c r="DU88" s="254"/>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4"/>
      <c r="DT94" s="254"/>
      <c r="DU94" s="254"/>
    </row>
    <row r="95" spans="116:125" ht="13.5" customHeight="1" x14ac:dyDescent="0.25">
      <c r="DU95" s="254"/>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4"/>
    </row>
    <row r="102" spans="124:125" ht="13.5" customHeight="1" x14ac:dyDescent="0.25"/>
    <row r="103" spans="124:125" ht="13.5" customHeight="1" x14ac:dyDescent="0.25"/>
    <row r="104" spans="124:125" ht="13.5" customHeight="1" x14ac:dyDescent="0.25">
      <c r="DT104" s="254"/>
      <c r="DU104" s="254"/>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4" t="s">
        <v>545</v>
      </c>
    </row>
    <row r="120" spans="125:125" ht="13.5" hidden="1" customHeight="1" x14ac:dyDescent="0.25"/>
    <row r="121" spans="125:125" ht="13.5" hidden="1" customHeight="1" x14ac:dyDescent="0.25">
      <c r="DU121" s="254"/>
    </row>
  </sheetData>
  <sheetProtection algorithmName="SHA-512" hashValue="lHySlGmw++IXWchCuR+cavLlDnwB4QIsdNehRRx/IxAID6ixM8OpwHWO5uHClnafqBQBl8aveUC8l9WIF5ANRw==" saltValue="I1LKtMgRKZUq8bCmrzDX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484375" style="255" customWidth="1"/>
    <col min="126" max="142" width="0" style="254" hidden="1" customWidth="1"/>
    <col min="143" max="16384" width="9" style="254" hidden="1"/>
  </cols>
  <sheetData>
    <row r="1" spans="1:125" ht="13.5" customHeight="1" x14ac:dyDescent="0.2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1:125" ht="12.75" x14ac:dyDescent="0.25">
      <c r="B2" s="254"/>
      <c r="T2" s="254"/>
    </row>
    <row r="3" spans="1:125" ht="12.75" x14ac:dyDescent="0.2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4"/>
      <c r="G33" s="254"/>
      <c r="I33" s="254"/>
    </row>
    <row r="34" spans="2:125" ht="12.75" x14ac:dyDescent="0.25">
      <c r="C34" s="254"/>
      <c r="P34" s="254"/>
      <c r="R34" s="254"/>
      <c r="U34" s="254"/>
    </row>
    <row r="35" spans="2:125" ht="12.75" x14ac:dyDescent="0.25">
      <c r="D35" s="254"/>
      <c r="E35" s="254"/>
      <c r="T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row>
    <row r="36" spans="2:125" ht="12.75" x14ac:dyDescent="0.25">
      <c r="F36" s="254"/>
      <c r="H36" s="254"/>
      <c r="J36" s="254"/>
      <c r="K36" s="254"/>
      <c r="L36" s="254"/>
      <c r="M36" s="254"/>
      <c r="N36" s="254"/>
      <c r="O36" s="254"/>
      <c r="Q36" s="254"/>
      <c r="S36" s="254"/>
      <c r="V36" s="254"/>
    </row>
    <row r="37" spans="2:125" ht="12.75" x14ac:dyDescent="0.25"/>
    <row r="38" spans="2:125" ht="12.75" x14ac:dyDescent="0.25"/>
    <row r="39" spans="2:125" ht="12.75" x14ac:dyDescent="0.25"/>
    <row r="40" spans="2:125" ht="12.75" x14ac:dyDescent="0.25">
      <c r="U40" s="254"/>
    </row>
    <row r="41" spans="2:125" ht="12.75" x14ac:dyDescent="0.25">
      <c r="R41" s="254"/>
    </row>
    <row r="42" spans="2:125" ht="12.75" x14ac:dyDescent="0.25">
      <c r="T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c r="DN42" s="254"/>
      <c r="DO42" s="254"/>
      <c r="DP42" s="254"/>
      <c r="DQ42" s="254"/>
      <c r="DR42" s="254"/>
      <c r="DS42" s="254"/>
      <c r="DT42" s="254"/>
      <c r="DU42" s="254"/>
    </row>
    <row r="43" spans="2:125" ht="12.75" x14ac:dyDescent="0.25">
      <c r="Q43" s="254"/>
      <c r="S43" s="254"/>
      <c r="V43" s="254"/>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5" t="s">
        <v>546</v>
      </c>
    </row>
  </sheetData>
  <sheetProtection algorithmName="SHA-512" hashValue="kvMbIElSPZqEKz0NJIBKx1xmpaw41U4Vp23fBazTZMvr86EY//w6X7u6X2rJQt9ksc0FChPqq0h2TEXIVLlrLQ==" saltValue="PR7QzATesotMNw+XlWIK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547</v>
      </c>
      <c r="G46" s="8" t="s">
        <v>548</v>
      </c>
      <c r="H46" s="8" t="s">
        <v>549</v>
      </c>
      <c r="I46" s="8" t="s">
        <v>550</v>
      </c>
      <c r="J46" s="9" t="s">
        <v>551</v>
      </c>
    </row>
    <row r="47" spans="2:10" ht="57.75" customHeight="1" x14ac:dyDescent="0.25">
      <c r="B47" s="10"/>
      <c r="C47" s="1175" t="s">
        <v>3</v>
      </c>
      <c r="D47" s="1175"/>
      <c r="E47" s="1176"/>
      <c r="F47" s="11">
        <v>12.98</v>
      </c>
      <c r="G47" s="12">
        <v>16.75</v>
      </c>
      <c r="H47" s="12">
        <v>15.59</v>
      </c>
      <c r="I47" s="12">
        <v>23</v>
      </c>
      <c r="J47" s="13">
        <v>21.82</v>
      </c>
    </row>
    <row r="48" spans="2:10" ht="57.75" customHeight="1" x14ac:dyDescent="0.25">
      <c r="B48" s="14"/>
      <c r="C48" s="1177" t="s">
        <v>4</v>
      </c>
      <c r="D48" s="1177"/>
      <c r="E48" s="1178"/>
      <c r="F48" s="15">
        <v>2.84</v>
      </c>
      <c r="G48" s="16">
        <v>7.66</v>
      </c>
      <c r="H48" s="16">
        <v>3.67</v>
      </c>
      <c r="I48" s="16">
        <v>4.54</v>
      </c>
      <c r="J48" s="17">
        <v>4.5599999999999996</v>
      </c>
    </row>
    <row r="49" spans="2:10" ht="57.75" customHeight="1" thickBot="1" x14ac:dyDescent="0.3">
      <c r="B49" s="18"/>
      <c r="C49" s="1179" t="s">
        <v>5</v>
      </c>
      <c r="D49" s="1179"/>
      <c r="E49" s="1180"/>
      <c r="F49" s="19" t="s">
        <v>552</v>
      </c>
      <c r="G49" s="20">
        <v>7.13</v>
      </c>
      <c r="H49" s="20" t="s">
        <v>553</v>
      </c>
      <c r="I49" s="20">
        <v>6.78</v>
      </c>
      <c r="J49" s="21" t="s">
        <v>554</v>
      </c>
    </row>
    <row r="50" spans="2:10" ht="12.75" x14ac:dyDescent="0.25"/>
  </sheetData>
  <sheetProtection algorithmName="SHA-512" hashValue="rirSvvdZJ/eLQJ+EaFKFNS+NWkFmEYFYUUSYlOSgRHTck80Xdux4pclIupM4zSk3kMBcwh6BuvSWSqeiAb/+9Q==" saltValue="J4h3eyBPd2OH7T6iYUR+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5">
      <c r="A34" s="22"/>
      <c r="B34" s="31"/>
      <c r="C34" s="1187" t="s">
        <v>555</v>
      </c>
      <c r="D34" s="1187"/>
      <c r="E34" s="1188"/>
      <c r="F34" s="32">
        <v>2.83</v>
      </c>
      <c r="G34" s="33">
        <v>7.65</v>
      </c>
      <c r="H34" s="33">
        <v>3.66</v>
      </c>
      <c r="I34" s="33">
        <v>4.54</v>
      </c>
      <c r="J34" s="34">
        <v>4.55</v>
      </c>
      <c r="K34" s="22"/>
      <c r="L34" s="22"/>
      <c r="M34" s="22"/>
      <c r="N34" s="22"/>
      <c r="O34" s="22"/>
      <c r="P34" s="22"/>
    </row>
    <row r="35" spans="1:16" ht="39" customHeight="1" x14ac:dyDescent="0.25">
      <c r="A35" s="22"/>
      <c r="B35" s="35"/>
      <c r="C35" s="1181" t="s">
        <v>556</v>
      </c>
      <c r="D35" s="1182"/>
      <c r="E35" s="1183"/>
      <c r="F35" s="36">
        <v>2.78</v>
      </c>
      <c r="G35" s="37">
        <v>4.75</v>
      </c>
      <c r="H35" s="37">
        <v>4.7</v>
      </c>
      <c r="I35" s="37">
        <v>4.29</v>
      </c>
      <c r="J35" s="38">
        <v>4.4000000000000004</v>
      </c>
      <c r="K35" s="22"/>
      <c r="L35" s="22"/>
      <c r="M35" s="22"/>
      <c r="N35" s="22"/>
      <c r="O35" s="22"/>
      <c r="P35" s="22"/>
    </row>
    <row r="36" spans="1:16" ht="39" customHeight="1" x14ac:dyDescent="0.25">
      <c r="A36" s="22"/>
      <c r="B36" s="35"/>
      <c r="C36" s="1181" t="s">
        <v>557</v>
      </c>
      <c r="D36" s="1182"/>
      <c r="E36" s="1183"/>
      <c r="F36" s="36">
        <v>0.96</v>
      </c>
      <c r="G36" s="37">
        <v>1.38</v>
      </c>
      <c r="H36" s="37">
        <v>1.1399999999999999</v>
      </c>
      <c r="I36" s="37">
        <v>0.99</v>
      </c>
      <c r="J36" s="38">
        <v>1.08</v>
      </c>
      <c r="K36" s="22"/>
      <c r="L36" s="22"/>
      <c r="M36" s="22"/>
      <c r="N36" s="22"/>
      <c r="O36" s="22"/>
      <c r="P36" s="22"/>
    </row>
    <row r="37" spans="1:16" ht="39" customHeight="1" x14ac:dyDescent="0.25">
      <c r="A37" s="22"/>
      <c r="B37" s="35"/>
      <c r="C37" s="1181" t="s">
        <v>558</v>
      </c>
      <c r="D37" s="1182"/>
      <c r="E37" s="1183"/>
      <c r="F37" s="36">
        <v>0.49</v>
      </c>
      <c r="G37" s="37">
        <v>0.63</v>
      </c>
      <c r="H37" s="37">
        <v>0.56999999999999995</v>
      </c>
      <c r="I37" s="37">
        <v>0.63</v>
      </c>
      <c r="J37" s="38">
        <v>0.28000000000000003</v>
      </c>
      <c r="K37" s="22"/>
      <c r="L37" s="22"/>
      <c r="M37" s="22"/>
      <c r="N37" s="22"/>
      <c r="O37" s="22"/>
      <c r="P37" s="22"/>
    </row>
    <row r="38" spans="1:16" ht="39" customHeight="1" x14ac:dyDescent="0.25">
      <c r="A38" s="22"/>
      <c r="B38" s="35"/>
      <c r="C38" s="1181" t="s">
        <v>559</v>
      </c>
      <c r="D38" s="1182"/>
      <c r="E38" s="1183"/>
      <c r="F38" s="36">
        <v>0.5</v>
      </c>
      <c r="G38" s="37">
        <v>0.24</v>
      </c>
      <c r="H38" s="37">
        <v>0.06</v>
      </c>
      <c r="I38" s="37">
        <v>0.09</v>
      </c>
      <c r="J38" s="38">
        <v>0.13</v>
      </c>
      <c r="K38" s="22"/>
      <c r="L38" s="22"/>
      <c r="M38" s="22"/>
      <c r="N38" s="22"/>
      <c r="O38" s="22"/>
      <c r="P38" s="22"/>
    </row>
    <row r="39" spans="1:16" ht="39" customHeight="1" x14ac:dyDescent="0.25">
      <c r="A39" s="22"/>
      <c r="B39" s="35"/>
      <c r="C39" s="1181" t="s">
        <v>560</v>
      </c>
      <c r="D39" s="1182"/>
      <c r="E39" s="1183"/>
      <c r="F39" s="36">
        <v>0.02</v>
      </c>
      <c r="G39" s="37">
        <v>0.02</v>
      </c>
      <c r="H39" s="37">
        <v>0</v>
      </c>
      <c r="I39" s="37">
        <v>0.02</v>
      </c>
      <c r="J39" s="38">
        <v>0.04</v>
      </c>
      <c r="K39" s="22"/>
      <c r="L39" s="22"/>
      <c r="M39" s="22"/>
      <c r="N39" s="22"/>
      <c r="O39" s="22"/>
      <c r="P39" s="22"/>
    </row>
    <row r="40" spans="1:16" ht="39" customHeight="1" x14ac:dyDescent="0.25">
      <c r="A40" s="22"/>
      <c r="B40" s="35"/>
      <c r="C40" s="1181" t="s">
        <v>561</v>
      </c>
      <c r="D40" s="1182"/>
      <c r="E40" s="1183"/>
      <c r="F40" s="36">
        <v>0</v>
      </c>
      <c r="G40" s="37">
        <v>0.01</v>
      </c>
      <c r="H40" s="37">
        <v>0</v>
      </c>
      <c r="I40" s="37">
        <v>0</v>
      </c>
      <c r="J40" s="38">
        <v>0.01</v>
      </c>
      <c r="K40" s="22"/>
      <c r="L40" s="22"/>
      <c r="M40" s="22"/>
      <c r="N40" s="22"/>
      <c r="O40" s="22"/>
      <c r="P40" s="22"/>
    </row>
    <row r="41" spans="1:16" ht="39" customHeight="1" x14ac:dyDescent="0.25">
      <c r="A41" s="22"/>
      <c r="B41" s="35"/>
      <c r="C41" s="1181" t="s">
        <v>562</v>
      </c>
      <c r="D41" s="1182"/>
      <c r="E41" s="1183"/>
      <c r="F41" s="36">
        <v>0.8</v>
      </c>
      <c r="G41" s="37">
        <v>0.15</v>
      </c>
      <c r="H41" s="37">
        <v>0</v>
      </c>
      <c r="I41" s="37">
        <v>0.79</v>
      </c>
      <c r="J41" s="38">
        <v>0</v>
      </c>
      <c r="K41" s="22"/>
      <c r="L41" s="22"/>
      <c r="M41" s="22"/>
      <c r="N41" s="22"/>
      <c r="O41" s="22"/>
      <c r="P41" s="22"/>
    </row>
    <row r="42" spans="1:16" ht="39" customHeight="1" x14ac:dyDescent="0.25">
      <c r="A42" s="22"/>
      <c r="B42" s="39"/>
      <c r="C42" s="1181" t="s">
        <v>563</v>
      </c>
      <c r="D42" s="1182"/>
      <c r="E42" s="1183"/>
      <c r="F42" s="36" t="s">
        <v>505</v>
      </c>
      <c r="G42" s="37" t="s">
        <v>505</v>
      </c>
      <c r="H42" s="37" t="s">
        <v>505</v>
      </c>
      <c r="I42" s="37" t="s">
        <v>505</v>
      </c>
      <c r="J42" s="38" t="s">
        <v>505</v>
      </c>
      <c r="K42" s="22"/>
      <c r="L42" s="22"/>
      <c r="M42" s="22"/>
      <c r="N42" s="22"/>
      <c r="O42" s="22"/>
      <c r="P42" s="22"/>
    </row>
    <row r="43" spans="1:16" ht="39" customHeight="1" thickBot="1" x14ac:dyDescent="0.3">
      <c r="A43" s="22"/>
      <c r="B43" s="40"/>
      <c r="C43" s="1184" t="s">
        <v>564</v>
      </c>
      <c r="D43" s="1185"/>
      <c r="E43" s="1186"/>
      <c r="F43" s="41" t="s">
        <v>505</v>
      </c>
      <c r="G43" s="42" t="s">
        <v>505</v>
      </c>
      <c r="H43" s="42" t="s">
        <v>505</v>
      </c>
      <c r="I43" s="42" t="s">
        <v>505</v>
      </c>
      <c r="J43" s="43" t="s">
        <v>505</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auNDg/tVrSW92GlesB/JT5idmoGCoNa7cws606Z1aE102fta8h44SAtRRpBE++oARBnh/9v9DVfkE9MAaqk5WQ==" saltValue="CfGNLS1JQX/TY6GyBkzb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5">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5">
      <c r="A45" s="48"/>
      <c r="B45" s="1189" t="s">
        <v>10</v>
      </c>
      <c r="C45" s="1190"/>
      <c r="D45" s="58"/>
      <c r="E45" s="1195" t="s">
        <v>11</v>
      </c>
      <c r="F45" s="1195"/>
      <c r="G45" s="1195"/>
      <c r="H45" s="1195"/>
      <c r="I45" s="1195"/>
      <c r="J45" s="1196"/>
      <c r="K45" s="59">
        <v>1203</v>
      </c>
      <c r="L45" s="60">
        <v>1218</v>
      </c>
      <c r="M45" s="60">
        <v>1227</v>
      </c>
      <c r="N45" s="60">
        <v>1124</v>
      </c>
      <c r="O45" s="61">
        <v>1094</v>
      </c>
      <c r="P45" s="48"/>
      <c r="Q45" s="48"/>
      <c r="R45" s="48"/>
      <c r="S45" s="48"/>
      <c r="T45" s="48"/>
      <c r="U45" s="48"/>
    </row>
    <row r="46" spans="1:21" ht="30.75" customHeight="1" x14ac:dyDescent="0.25">
      <c r="A46" s="48"/>
      <c r="B46" s="1191"/>
      <c r="C46" s="1192"/>
      <c r="D46" s="62"/>
      <c r="E46" s="1197" t="s">
        <v>12</v>
      </c>
      <c r="F46" s="1197"/>
      <c r="G46" s="1197"/>
      <c r="H46" s="1197"/>
      <c r="I46" s="1197"/>
      <c r="J46" s="1198"/>
      <c r="K46" s="63" t="s">
        <v>505</v>
      </c>
      <c r="L46" s="64" t="s">
        <v>505</v>
      </c>
      <c r="M46" s="64" t="s">
        <v>505</v>
      </c>
      <c r="N46" s="64" t="s">
        <v>505</v>
      </c>
      <c r="O46" s="65" t="s">
        <v>505</v>
      </c>
      <c r="P46" s="48"/>
      <c r="Q46" s="48"/>
      <c r="R46" s="48"/>
      <c r="S46" s="48"/>
      <c r="T46" s="48"/>
      <c r="U46" s="48"/>
    </row>
    <row r="47" spans="1:21" ht="30.75" customHeight="1" x14ac:dyDescent="0.25">
      <c r="A47" s="48"/>
      <c r="B47" s="1191"/>
      <c r="C47" s="1192"/>
      <c r="D47" s="62"/>
      <c r="E47" s="1197" t="s">
        <v>13</v>
      </c>
      <c r="F47" s="1197"/>
      <c r="G47" s="1197"/>
      <c r="H47" s="1197"/>
      <c r="I47" s="1197"/>
      <c r="J47" s="1198"/>
      <c r="K47" s="63" t="s">
        <v>505</v>
      </c>
      <c r="L47" s="64" t="s">
        <v>505</v>
      </c>
      <c r="M47" s="64" t="s">
        <v>505</v>
      </c>
      <c r="N47" s="64" t="s">
        <v>505</v>
      </c>
      <c r="O47" s="65" t="s">
        <v>505</v>
      </c>
      <c r="P47" s="48"/>
      <c r="Q47" s="48"/>
      <c r="R47" s="48"/>
      <c r="S47" s="48"/>
      <c r="T47" s="48"/>
      <c r="U47" s="48"/>
    </row>
    <row r="48" spans="1:21" ht="30.75" customHeight="1" x14ac:dyDescent="0.25">
      <c r="A48" s="48"/>
      <c r="B48" s="1191"/>
      <c r="C48" s="1192"/>
      <c r="D48" s="62"/>
      <c r="E48" s="1197" t="s">
        <v>14</v>
      </c>
      <c r="F48" s="1197"/>
      <c r="G48" s="1197"/>
      <c r="H48" s="1197"/>
      <c r="I48" s="1197"/>
      <c r="J48" s="1198"/>
      <c r="K48" s="63">
        <v>231</v>
      </c>
      <c r="L48" s="64">
        <v>254</v>
      </c>
      <c r="M48" s="64">
        <v>179</v>
      </c>
      <c r="N48" s="64">
        <v>169</v>
      </c>
      <c r="O48" s="65">
        <v>193</v>
      </c>
      <c r="P48" s="48"/>
      <c r="Q48" s="48"/>
      <c r="R48" s="48"/>
      <c r="S48" s="48"/>
      <c r="T48" s="48"/>
      <c r="U48" s="48"/>
    </row>
    <row r="49" spans="1:21" ht="30.75" customHeight="1" x14ac:dyDescent="0.25">
      <c r="A49" s="48"/>
      <c r="B49" s="1191"/>
      <c r="C49" s="1192"/>
      <c r="D49" s="62"/>
      <c r="E49" s="1197" t="s">
        <v>15</v>
      </c>
      <c r="F49" s="1197"/>
      <c r="G49" s="1197"/>
      <c r="H49" s="1197"/>
      <c r="I49" s="1197"/>
      <c r="J49" s="1198"/>
      <c r="K49" s="63">
        <v>35</v>
      </c>
      <c r="L49" s="64">
        <v>42</v>
      </c>
      <c r="M49" s="64">
        <v>48</v>
      </c>
      <c r="N49" s="64">
        <v>53</v>
      </c>
      <c r="O49" s="65">
        <v>44</v>
      </c>
      <c r="P49" s="48"/>
      <c r="Q49" s="48"/>
      <c r="R49" s="48"/>
      <c r="S49" s="48"/>
      <c r="T49" s="48"/>
      <c r="U49" s="48"/>
    </row>
    <row r="50" spans="1:21" ht="30.75" customHeight="1" x14ac:dyDescent="0.25">
      <c r="A50" s="48"/>
      <c r="B50" s="1191"/>
      <c r="C50" s="1192"/>
      <c r="D50" s="62"/>
      <c r="E50" s="1197" t="s">
        <v>16</v>
      </c>
      <c r="F50" s="1197"/>
      <c r="G50" s="1197"/>
      <c r="H50" s="1197"/>
      <c r="I50" s="1197"/>
      <c r="J50" s="1198"/>
      <c r="K50" s="63">
        <v>4</v>
      </c>
      <c r="L50" s="64">
        <v>7</v>
      </c>
      <c r="M50" s="64">
        <v>17</v>
      </c>
      <c r="N50" s="64">
        <v>19</v>
      </c>
      <c r="O50" s="65">
        <v>20</v>
      </c>
      <c r="P50" s="48"/>
      <c r="Q50" s="48"/>
      <c r="R50" s="48"/>
      <c r="S50" s="48"/>
      <c r="T50" s="48"/>
      <c r="U50" s="48"/>
    </row>
    <row r="51" spans="1:21" ht="30.75" customHeight="1" x14ac:dyDescent="0.25">
      <c r="A51" s="48"/>
      <c r="B51" s="1193"/>
      <c r="C51" s="1194"/>
      <c r="D51" s="66"/>
      <c r="E51" s="1197" t="s">
        <v>17</v>
      </c>
      <c r="F51" s="1197"/>
      <c r="G51" s="1197"/>
      <c r="H51" s="1197"/>
      <c r="I51" s="1197"/>
      <c r="J51" s="1198"/>
      <c r="K51" s="63">
        <v>0</v>
      </c>
      <c r="L51" s="64">
        <v>1</v>
      </c>
      <c r="M51" s="64">
        <v>1</v>
      </c>
      <c r="N51" s="64">
        <v>0</v>
      </c>
      <c r="O51" s="65">
        <v>0</v>
      </c>
      <c r="P51" s="48"/>
      <c r="Q51" s="48"/>
      <c r="R51" s="48"/>
      <c r="S51" s="48"/>
      <c r="T51" s="48"/>
      <c r="U51" s="48"/>
    </row>
    <row r="52" spans="1:21" ht="30.75" customHeight="1" x14ac:dyDescent="0.25">
      <c r="A52" s="48"/>
      <c r="B52" s="1199" t="s">
        <v>18</v>
      </c>
      <c r="C52" s="1200"/>
      <c r="D52" s="66"/>
      <c r="E52" s="1197" t="s">
        <v>19</v>
      </c>
      <c r="F52" s="1197"/>
      <c r="G52" s="1197"/>
      <c r="H52" s="1197"/>
      <c r="I52" s="1197"/>
      <c r="J52" s="1198"/>
      <c r="K52" s="63">
        <v>1084</v>
      </c>
      <c r="L52" s="64">
        <v>1071</v>
      </c>
      <c r="M52" s="64">
        <v>1056</v>
      </c>
      <c r="N52" s="64">
        <v>985</v>
      </c>
      <c r="O52" s="65">
        <v>947</v>
      </c>
      <c r="P52" s="48"/>
      <c r="Q52" s="48"/>
      <c r="R52" s="48"/>
      <c r="S52" s="48"/>
      <c r="T52" s="48"/>
      <c r="U52" s="48"/>
    </row>
    <row r="53" spans="1:21" ht="30.75" customHeight="1" thickBot="1" x14ac:dyDescent="0.3">
      <c r="A53" s="48"/>
      <c r="B53" s="1201" t="s">
        <v>20</v>
      </c>
      <c r="C53" s="1202"/>
      <c r="D53" s="67"/>
      <c r="E53" s="1203" t="s">
        <v>21</v>
      </c>
      <c r="F53" s="1203"/>
      <c r="G53" s="1203"/>
      <c r="H53" s="1203"/>
      <c r="I53" s="1203"/>
      <c r="J53" s="1204"/>
      <c r="K53" s="68">
        <v>389</v>
      </c>
      <c r="L53" s="69">
        <v>451</v>
      </c>
      <c r="M53" s="69">
        <v>416</v>
      </c>
      <c r="N53" s="69">
        <v>380</v>
      </c>
      <c r="O53" s="70">
        <v>404</v>
      </c>
      <c r="P53" s="48"/>
      <c r="Q53" s="48"/>
      <c r="R53" s="48"/>
      <c r="S53" s="48"/>
      <c r="T53" s="48"/>
      <c r="U53" s="48"/>
    </row>
    <row r="54" spans="1:21" ht="24" customHeight="1" x14ac:dyDescent="0.3">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5">
      <c r="A56" s="48"/>
      <c r="B56" s="72" t="s">
        <v>24</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3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5">
      <c r="B58" s="1205" t="s">
        <v>25</v>
      </c>
      <c r="C58" s="1206"/>
      <c r="D58" s="1211" t="s">
        <v>26</v>
      </c>
      <c r="E58" s="1212"/>
      <c r="F58" s="1212"/>
      <c r="G58" s="1212"/>
      <c r="H58" s="1212"/>
      <c r="I58" s="1212"/>
      <c r="J58" s="1213"/>
      <c r="K58" s="83"/>
      <c r="L58" s="84"/>
      <c r="M58" s="84"/>
      <c r="N58" s="84"/>
      <c r="O58" s="85"/>
    </row>
    <row r="59" spans="1:21" ht="31.5" customHeight="1" x14ac:dyDescent="0.25">
      <c r="B59" s="1207"/>
      <c r="C59" s="1208"/>
      <c r="D59" s="1214" t="s">
        <v>27</v>
      </c>
      <c r="E59" s="1215"/>
      <c r="F59" s="1215"/>
      <c r="G59" s="1215"/>
      <c r="H59" s="1215"/>
      <c r="I59" s="1215"/>
      <c r="J59" s="1216"/>
      <c r="K59" s="86"/>
      <c r="L59" s="87"/>
      <c r="M59" s="87"/>
      <c r="N59" s="87"/>
      <c r="O59" s="88"/>
    </row>
    <row r="60" spans="1:21" ht="31.5" customHeight="1" thickBot="1" x14ac:dyDescent="0.3">
      <c r="B60" s="1209"/>
      <c r="C60" s="1210"/>
      <c r="D60" s="1217" t="s">
        <v>28</v>
      </c>
      <c r="E60" s="1218"/>
      <c r="F60" s="1218"/>
      <c r="G60" s="1218"/>
      <c r="H60" s="1218"/>
      <c r="I60" s="1218"/>
      <c r="J60" s="1219"/>
      <c r="K60" s="89"/>
      <c r="L60" s="90"/>
      <c r="M60" s="90"/>
      <c r="N60" s="90"/>
      <c r="O60" s="91"/>
    </row>
    <row r="61" spans="1:21" ht="24" customHeight="1" x14ac:dyDescent="0.25">
      <c r="B61" s="92"/>
      <c r="C61" s="92"/>
      <c r="D61" s="93" t="s">
        <v>29</v>
      </c>
      <c r="E61" s="94"/>
      <c r="F61" s="94"/>
      <c r="G61" s="94"/>
      <c r="H61" s="94"/>
      <c r="I61" s="94"/>
      <c r="J61" s="94"/>
      <c r="K61" s="94"/>
      <c r="L61" s="94"/>
      <c r="M61" s="94"/>
      <c r="N61" s="94"/>
      <c r="O61" s="94"/>
    </row>
    <row r="62" spans="1:21" ht="24" customHeight="1" x14ac:dyDescent="0.25">
      <c r="B62" s="95"/>
      <c r="C62" s="95"/>
      <c r="D62" s="93" t="s">
        <v>30</v>
      </c>
      <c r="E62" s="94"/>
      <c r="F62" s="94"/>
      <c r="G62" s="94"/>
      <c r="H62" s="94"/>
      <c r="I62" s="94"/>
      <c r="J62" s="94"/>
      <c r="K62" s="94"/>
      <c r="L62" s="94"/>
      <c r="M62" s="94"/>
      <c r="N62" s="94"/>
      <c r="O62" s="94"/>
    </row>
    <row r="63" spans="1:21" ht="24" customHeight="1" x14ac:dyDescent="0.3">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3">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VhCaj2AKan7jdEuHArXkbrZwpxYkGXMEwLep2Ehw1ov9OjHZagbXqe92v7w6qB2oXEvXq3a8mFxLlII88+k2w==" saltValue="I9PUjGdKiVdzweCmxyld2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5"/>
  <cols>
    <col min="1" max="1" width="6.59765625" style="96" customWidth="1"/>
    <col min="2" max="3" width="12.59765625" style="96" customWidth="1"/>
    <col min="4" max="4" width="11.59765625" style="96" customWidth="1"/>
    <col min="5" max="8" width="10.3984375" style="96" customWidth="1"/>
    <col min="9" max="13" width="16.3984375" style="96" customWidth="1"/>
    <col min="14" max="19" width="12.59765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8</v>
      </c>
    </row>
    <row r="40" spans="2:13" ht="27.75" customHeight="1" thickBot="1" x14ac:dyDescent="0.35">
      <c r="B40" s="98" t="s">
        <v>9</v>
      </c>
      <c r="C40" s="99"/>
      <c r="D40" s="99"/>
      <c r="E40" s="100"/>
      <c r="F40" s="100"/>
      <c r="G40" s="100"/>
      <c r="H40" s="101" t="s">
        <v>2</v>
      </c>
      <c r="I40" s="102" t="s">
        <v>547</v>
      </c>
      <c r="J40" s="103" t="s">
        <v>548</v>
      </c>
      <c r="K40" s="103" t="s">
        <v>549</v>
      </c>
      <c r="L40" s="103" t="s">
        <v>550</v>
      </c>
      <c r="M40" s="104" t="s">
        <v>551</v>
      </c>
    </row>
    <row r="41" spans="2:13" ht="27.75" customHeight="1" x14ac:dyDescent="0.25">
      <c r="B41" s="1220" t="s">
        <v>31</v>
      </c>
      <c r="C41" s="1221"/>
      <c r="D41" s="105"/>
      <c r="E41" s="1226" t="s">
        <v>32</v>
      </c>
      <c r="F41" s="1226"/>
      <c r="G41" s="1226"/>
      <c r="H41" s="1227"/>
      <c r="I41" s="350">
        <v>9651</v>
      </c>
      <c r="J41" s="351">
        <v>9687</v>
      </c>
      <c r="K41" s="351">
        <v>9536</v>
      </c>
      <c r="L41" s="351">
        <v>9673</v>
      </c>
      <c r="M41" s="352">
        <v>9769</v>
      </c>
    </row>
    <row r="42" spans="2:13" ht="27.75" customHeight="1" x14ac:dyDescent="0.25">
      <c r="B42" s="1222"/>
      <c r="C42" s="1223"/>
      <c r="D42" s="106"/>
      <c r="E42" s="1228" t="s">
        <v>33</v>
      </c>
      <c r="F42" s="1228"/>
      <c r="G42" s="1228"/>
      <c r="H42" s="1229"/>
      <c r="I42" s="353">
        <v>37</v>
      </c>
      <c r="J42" s="354">
        <v>68</v>
      </c>
      <c r="K42" s="354">
        <v>60</v>
      </c>
      <c r="L42" s="354">
        <v>41</v>
      </c>
      <c r="M42" s="355">
        <v>24</v>
      </c>
    </row>
    <row r="43" spans="2:13" ht="27.75" customHeight="1" x14ac:dyDescent="0.25">
      <c r="B43" s="1222"/>
      <c r="C43" s="1223"/>
      <c r="D43" s="106"/>
      <c r="E43" s="1228" t="s">
        <v>34</v>
      </c>
      <c r="F43" s="1228"/>
      <c r="G43" s="1228"/>
      <c r="H43" s="1229"/>
      <c r="I43" s="353">
        <v>1885</v>
      </c>
      <c r="J43" s="354">
        <v>1947</v>
      </c>
      <c r="K43" s="354">
        <v>1653</v>
      </c>
      <c r="L43" s="354">
        <v>1826</v>
      </c>
      <c r="M43" s="355">
        <v>1821</v>
      </c>
    </row>
    <row r="44" spans="2:13" ht="27.75" customHeight="1" x14ac:dyDescent="0.25">
      <c r="B44" s="1222"/>
      <c r="C44" s="1223"/>
      <c r="D44" s="106"/>
      <c r="E44" s="1228" t="s">
        <v>35</v>
      </c>
      <c r="F44" s="1228"/>
      <c r="G44" s="1228"/>
      <c r="H44" s="1229"/>
      <c r="I44" s="353">
        <v>368</v>
      </c>
      <c r="J44" s="354">
        <v>327</v>
      </c>
      <c r="K44" s="354">
        <v>279</v>
      </c>
      <c r="L44" s="354">
        <v>1325</v>
      </c>
      <c r="M44" s="355">
        <v>1282</v>
      </c>
    </row>
    <row r="45" spans="2:13" ht="27.75" customHeight="1" x14ac:dyDescent="0.25">
      <c r="B45" s="1222"/>
      <c r="C45" s="1223"/>
      <c r="D45" s="106"/>
      <c r="E45" s="1228" t="s">
        <v>36</v>
      </c>
      <c r="F45" s="1228"/>
      <c r="G45" s="1228"/>
      <c r="H45" s="1229"/>
      <c r="I45" s="353">
        <v>1630</v>
      </c>
      <c r="J45" s="354">
        <v>1604</v>
      </c>
      <c r="K45" s="354">
        <v>1545</v>
      </c>
      <c r="L45" s="354">
        <v>1525</v>
      </c>
      <c r="M45" s="355">
        <v>1473</v>
      </c>
    </row>
    <row r="46" spans="2:13" ht="27.75" customHeight="1" x14ac:dyDescent="0.25">
      <c r="B46" s="1222"/>
      <c r="C46" s="1223"/>
      <c r="D46" s="107"/>
      <c r="E46" s="1228" t="s">
        <v>37</v>
      </c>
      <c r="F46" s="1228"/>
      <c r="G46" s="1228"/>
      <c r="H46" s="1229"/>
      <c r="I46" s="353" t="s">
        <v>505</v>
      </c>
      <c r="J46" s="354" t="s">
        <v>505</v>
      </c>
      <c r="K46" s="354" t="s">
        <v>505</v>
      </c>
      <c r="L46" s="354" t="s">
        <v>505</v>
      </c>
      <c r="M46" s="355" t="s">
        <v>505</v>
      </c>
    </row>
    <row r="47" spans="2:13" ht="27.75" customHeight="1" x14ac:dyDescent="0.25">
      <c r="B47" s="1222"/>
      <c r="C47" s="1223"/>
      <c r="D47" s="108"/>
      <c r="E47" s="1230" t="s">
        <v>38</v>
      </c>
      <c r="F47" s="1231"/>
      <c r="G47" s="1231"/>
      <c r="H47" s="1232"/>
      <c r="I47" s="353" t="s">
        <v>505</v>
      </c>
      <c r="J47" s="354" t="s">
        <v>505</v>
      </c>
      <c r="K47" s="354" t="s">
        <v>505</v>
      </c>
      <c r="L47" s="354" t="s">
        <v>505</v>
      </c>
      <c r="M47" s="355" t="s">
        <v>505</v>
      </c>
    </row>
    <row r="48" spans="2:13" ht="27.75" customHeight="1" x14ac:dyDescent="0.25">
      <c r="B48" s="1222"/>
      <c r="C48" s="1223"/>
      <c r="D48" s="106"/>
      <c r="E48" s="1228" t="s">
        <v>39</v>
      </c>
      <c r="F48" s="1228"/>
      <c r="G48" s="1228"/>
      <c r="H48" s="1229"/>
      <c r="I48" s="353" t="s">
        <v>505</v>
      </c>
      <c r="J48" s="354" t="s">
        <v>505</v>
      </c>
      <c r="K48" s="354" t="s">
        <v>505</v>
      </c>
      <c r="L48" s="354" t="s">
        <v>505</v>
      </c>
      <c r="M48" s="355" t="s">
        <v>505</v>
      </c>
    </row>
    <row r="49" spans="2:13" ht="27.75" customHeight="1" x14ac:dyDescent="0.25">
      <c r="B49" s="1224"/>
      <c r="C49" s="1225"/>
      <c r="D49" s="106"/>
      <c r="E49" s="1228" t="s">
        <v>40</v>
      </c>
      <c r="F49" s="1228"/>
      <c r="G49" s="1228"/>
      <c r="H49" s="1229"/>
      <c r="I49" s="353" t="s">
        <v>505</v>
      </c>
      <c r="J49" s="354" t="s">
        <v>505</v>
      </c>
      <c r="K49" s="354" t="s">
        <v>505</v>
      </c>
      <c r="L49" s="354" t="s">
        <v>505</v>
      </c>
      <c r="M49" s="355" t="s">
        <v>505</v>
      </c>
    </row>
    <row r="50" spans="2:13" ht="27.75" customHeight="1" x14ac:dyDescent="0.25">
      <c r="B50" s="1233" t="s">
        <v>41</v>
      </c>
      <c r="C50" s="1234"/>
      <c r="D50" s="109"/>
      <c r="E50" s="1228" t="s">
        <v>42</v>
      </c>
      <c r="F50" s="1228"/>
      <c r="G50" s="1228"/>
      <c r="H50" s="1229"/>
      <c r="I50" s="353">
        <v>4141</v>
      </c>
      <c r="J50" s="354">
        <v>4360</v>
      </c>
      <c r="K50" s="354">
        <v>4484</v>
      </c>
      <c r="L50" s="354">
        <v>5214</v>
      </c>
      <c r="M50" s="355">
        <v>5259</v>
      </c>
    </row>
    <row r="51" spans="2:13" ht="27.75" customHeight="1" x14ac:dyDescent="0.25">
      <c r="B51" s="1222"/>
      <c r="C51" s="1223"/>
      <c r="D51" s="106"/>
      <c r="E51" s="1228" t="s">
        <v>43</v>
      </c>
      <c r="F51" s="1228"/>
      <c r="G51" s="1228"/>
      <c r="H51" s="1229"/>
      <c r="I51" s="353">
        <v>415</v>
      </c>
      <c r="J51" s="354">
        <v>462</v>
      </c>
      <c r="K51" s="354">
        <v>402</v>
      </c>
      <c r="L51" s="354">
        <v>633</v>
      </c>
      <c r="M51" s="355">
        <v>584</v>
      </c>
    </row>
    <row r="52" spans="2:13" ht="27.75" customHeight="1" x14ac:dyDescent="0.25">
      <c r="B52" s="1224"/>
      <c r="C52" s="1225"/>
      <c r="D52" s="106"/>
      <c r="E52" s="1228" t="s">
        <v>44</v>
      </c>
      <c r="F52" s="1228"/>
      <c r="G52" s="1228"/>
      <c r="H52" s="1229"/>
      <c r="I52" s="353">
        <v>8766</v>
      </c>
      <c r="J52" s="354">
        <v>8678</v>
      </c>
      <c r="K52" s="354">
        <v>7963</v>
      </c>
      <c r="L52" s="354">
        <v>7763</v>
      </c>
      <c r="M52" s="355">
        <v>7866</v>
      </c>
    </row>
    <row r="53" spans="2:13" ht="27.75" customHeight="1" thickBot="1" x14ac:dyDescent="0.3">
      <c r="B53" s="1235" t="s">
        <v>45</v>
      </c>
      <c r="C53" s="1236"/>
      <c r="D53" s="110"/>
      <c r="E53" s="1237" t="s">
        <v>46</v>
      </c>
      <c r="F53" s="1237"/>
      <c r="G53" s="1237"/>
      <c r="H53" s="1238"/>
      <c r="I53" s="356">
        <v>248</v>
      </c>
      <c r="J53" s="357">
        <v>132</v>
      </c>
      <c r="K53" s="357">
        <v>223</v>
      </c>
      <c r="L53" s="357">
        <v>780</v>
      </c>
      <c r="M53" s="358">
        <v>660</v>
      </c>
    </row>
    <row r="54" spans="2:13" ht="27.75" customHeight="1" x14ac:dyDescent="0.3">
      <c r="B54" s="111" t="s">
        <v>47</v>
      </c>
      <c r="C54" s="112"/>
      <c r="D54" s="112"/>
      <c r="E54" s="113"/>
      <c r="F54" s="113"/>
      <c r="G54" s="113"/>
      <c r="H54" s="113"/>
      <c r="I54" s="114"/>
      <c r="J54" s="114"/>
      <c r="K54" s="114"/>
      <c r="L54" s="114"/>
      <c r="M54" s="114"/>
    </row>
    <row r="55" spans="2:13" ht="12.75" x14ac:dyDescent="0.25"/>
  </sheetData>
  <sheetProtection algorithmName="SHA-512" hashValue="2Q32c6IMin9NnA2L9VtH2gZhxl8L38l0KndLFCJOIHP0a1PYn5ZxFichRXrtBbTYt/+sSA5UXT1+WV7l66YhfQ==" saltValue="6UjdwxNOicVDdYVL95Pe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5" t="s">
        <v>48</v>
      </c>
    </row>
    <row r="54" spans="2:8" ht="29.25" customHeight="1" thickBot="1" x14ac:dyDescent="0.4">
      <c r="B54" s="116" t="s">
        <v>1</v>
      </c>
      <c r="C54" s="117"/>
      <c r="D54" s="117"/>
      <c r="E54" s="118" t="s">
        <v>2</v>
      </c>
      <c r="F54" s="119" t="s">
        <v>549</v>
      </c>
      <c r="G54" s="119" t="s">
        <v>550</v>
      </c>
      <c r="H54" s="120" t="s">
        <v>551</v>
      </c>
    </row>
    <row r="55" spans="2:8" ht="52.5" customHeight="1" x14ac:dyDescent="0.25">
      <c r="B55" s="121"/>
      <c r="C55" s="1247" t="s">
        <v>49</v>
      </c>
      <c r="D55" s="1247"/>
      <c r="E55" s="1248"/>
      <c r="F55" s="122">
        <v>850</v>
      </c>
      <c r="G55" s="122">
        <v>1285</v>
      </c>
      <c r="H55" s="123">
        <v>1192</v>
      </c>
    </row>
    <row r="56" spans="2:8" ht="52.5" customHeight="1" x14ac:dyDescent="0.25">
      <c r="B56" s="124"/>
      <c r="C56" s="1249" t="s">
        <v>50</v>
      </c>
      <c r="D56" s="1249"/>
      <c r="E56" s="1250"/>
      <c r="F56" s="125">
        <v>706</v>
      </c>
      <c r="G56" s="125">
        <v>756</v>
      </c>
      <c r="H56" s="126">
        <v>757</v>
      </c>
    </row>
    <row r="57" spans="2:8" ht="53.25" customHeight="1" x14ac:dyDescent="0.25">
      <c r="B57" s="124"/>
      <c r="C57" s="1251" t="s">
        <v>51</v>
      </c>
      <c r="D57" s="1251"/>
      <c r="E57" s="1252"/>
      <c r="F57" s="127">
        <v>3450</v>
      </c>
      <c r="G57" s="127">
        <v>3754</v>
      </c>
      <c r="H57" s="128">
        <v>3974</v>
      </c>
    </row>
    <row r="58" spans="2:8" ht="45.75" customHeight="1" x14ac:dyDescent="0.25">
      <c r="B58" s="129"/>
      <c r="C58" s="1239" t="s">
        <v>571</v>
      </c>
      <c r="D58" s="1240"/>
      <c r="E58" s="1241"/>
      <c r="F58" s="130">
        <v>656</v>
      </c>
      <c r="G58" s="130">
        <v>777</v>
      </c>
      <c r="H58" s="131">
        <v>778</v>
      </c>
    </row>
    <row r="59" spans="2:8" ht="45.75" customHeight="1" x14ac:dyDescent="0.25">
      <c r="B59" s="129"/>
      <c r="C59" s="1239" t="s">
        <v>572</v>
      </c>
      <c r="D59" s="1240"/>
      <c r="E59" s="1241"/>
      <c r="F59" s="130">
        <v>670</v>
      </c>
      <c r="G59" s="130">
        <v>676</v>
      </c>
      <c r="H59" s="131">
        <v>685</v>
      </c>
    </row>
    <row r="60" spans="2:8" ht="45.75" customHeight="1" x14ac:dyDescent="0.25">
      <c r="B60" s="129"/>
      <c r="C60" s="1239" t="s">
        <v>573</v>
      </c>
      <c r="D60" s="1240"/>
      <c r="E60" s="1241"/>
      <c r="F60" s="130">
        <v>560</v>
      </c>
      <c r="G60" s="130">
        <v>596</v>
      </c>
      <c r="H60" s="131">
        <v>597</v>
      </c>
    </row>
    <row r="61" spans="2:8" ht="45.75" customHeight="1" x14ac:dyDescent="0.25">
      <c r="B61" s="129"/>
      <c r="C61" s="1239" t="s">
        <v>574</v>
      </c>
      <c r="D61" s="1240"/>
      <c r="E61" s="1241"/>
      <c r="F61" s="130">
        <v>367</v>
      </c>
      <c r="G61" s="130">
        <v>407</v>
      </c>
      <c r="H61" s="131">
        <v>408</v>
      </c>
    </row>
    <row r="62" spans="2:8" ht="45.75" customHeight="1" thickBot="1" x14ac:dyDescent="0.3">
      <c r="B62" s="132"/>
      <c r="C62" s="1242" t="s">
        <v>575</v>
      </c>
      <c r="D62" s="1243"/>
      <c r="E62" s="1244"/>
      <c r="F62" s="133">
        <v>211</v>
      </c>
      <c r="G62" s="133">
        <v>221</v>
      </c>
      <c r="H62" s="134">
        <v>232</v>
      </c>
    </row>
    <row r="63" spans="2:8" ht="52.5" customHeight="1" thickBot="1" x14ac:dyDescent="0.3">
      <c r="B63" s="135"/>
      <c r="C63" s="1245" t="s">
        <v>52</v>
      </c>
      <c r="D63" s="1245"/>
      <c r="E63" s="1246"/>
      <c r="F63" s="136">
        <v>5006</v>
      </c>
      <c r="G63" s="136">
        <v>5795</v>
      </c>
      <c r="H63" s="137">
        <v>5924</v>
      </c>
    </row>
    <row r="64" spans="2:8" ht="12.75" x14ac:dyDescent="0.25"/>
  </sheetData>
  <sheetProtection algorithmName="SHA-512" hashValue="u7KIVBJgTAYmBIsF2CwX14iVEk/aT5Ztn/8HwNTur1wEKIiMcRd2tlWLSsvRpHqy8NgLfkrW6+QRMgyT0SyCEQ==" saltValue="IAJ1U1rrbd/5JBoKjoOo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5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9" zoomScaleNormal="79" zoomScaleSheetLayoutView="55" workbookViewId="0">
      <selection activeCell="CJ10" sqref="CJ10"/>
    </sheetView>
  </sheetViews>
  <sheetFormatPr defaultColWidth="0" defaultRowHeight="13.5" customHeight="1" zeroHeight="1" x14ac:dyDescent="0.25"/>
  <cols>
    <col min="1" max="1" width="6.3984375" style="366" customWidth="1"/>
    <col min="2" max="107" width="2.46484375" style="366" customWidth="1"/>
    <col min="108" max="108" width="6.1328125" style="373" customWidth="1"/>
    <col min="109" max="109" width="5.86328125" style="372" customWidth="1"/>
    <col min="110" max="16384" width="8.59765625" style="366" hidden="1"/>
  </cols>
  <sheetData>
    <row r="1" spans="1:109" ht="42.75" customHeight="1" x14ac:dyDescent="0.25">
      <c r="A1" s="364"/>
      <c r="B1" s="365"/>
      <c r="DD1" s="366"/>
      <c r="DE1" s="366"/>
    </row>
    <row r="2" spans="1:109" ht="25.5" customHeight="1" x14ac:dyDescent="0.2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4" customFormat="1" ht="12.75" x14ac:dyDescent="0.2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4" customFormat="1" ht="12.75" x14ac:dyDescent="0.2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4" customFormat="1" ht="12.75" x14ac:dyDescent="0.2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4" customFormat="1" ht="12.75" x14ac:dyDescent="0.2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4" customFormat="1" ht="12.75" x14ac:dyDescent="0.2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4" customFormat="1" ht="12.75" x14ac:dyDescent="0.2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4" customFormat="1" ht="12.75" x14ac:dyDescent="0.2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4" customFormat="1" ht="12.75" x14ac:dyDescent="0.2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4" customFormat="1" ht="12.75" x14ac:dyDescent="0.2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4" customFormat="1" ht="12.75" x14ac:dyDescent="0.2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4" customFormat="1" ht="12.75" x14ac:dyDescent="0.2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4" customFormat="1" ht="12.75" x14ac:dyDescent="0.2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4" customFormat="1" ht="12.75" x14ac:dyDescent="0.2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4" customFormat="1" ht="12.75" x14ac:dyDescent="0.2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4" customFormat="1" ht="12.75" x14ac:dyDescent="0.2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2.75" x14ac:dyDescent="0.25">
      <c r="DD19" s="366"/>
      <c r="DE19" s="366"/>
    </row>
    <row r="20" spans="1:109" ht="12.75" x14ac:dyDescent="0.25">
      <c r="DD20" s="366"/>
      <c r="DE20" s="366"/>
    </row>
    <row r="21" spans="1:109" ht="17.25" customHeight="1" x14ac:dyDescent="0.2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5">
      <c r="B22" s="372"/>
    </row>
    <row r="23" spans="1:109" ht="12.75" x14ac:dyDescent="0.25">
      <c r="B23" s="372"/>
    </row>
    <row r="24" spans="1:109" ht="12.75" x14ac:dyDescent="0.25">
      <c r="B24" s="372"/>
    </row>
    <row r="25" spans="1:109" ht="12.75" x14ac:dyDescent="0.25">
      <c r="B25" s="372"/>
    </row>
    <row r="26" spans="1:109" ht="12.75" x14ac:dyDescent="0.25">
      <c r="B26" s="372"/>
    </row>
    <row r="27" spans="1:109" ht="12.75" x14ac:dyDescent="0.25">
      <c r="B27" s="372"/>
    </row>
    <row r="28" spans="1:109" ht="12.75" x14ac:dyDescent="0.25">
      <c r="B28" s="372"/>
    </row>
    <row r="29" spans="1:109" ht="12.75" x14ac:dyDescent="0.25">
      <c r="B29" s="372"/>
    </row>
    <row r="30" spans="1:109" ht="12.75" x14ac:dyDescent="0.25">
      <c r="B30" s="372"/>
    </row>
    <row r="31" spans="1:109" ht="12.75" x14ac:dyDescent="0.25">
      <c r="B31" s="372"/>
    </row>
    <row r="32" spans="1:109" ht="12.75" x14ac:dyDescent="0.25">
      <c r="B32" s="372"/>
    </row>
    <row r="33" spans="2:109" ht="12.75" x14ac:dyDescent="0.25">
      <c r="B33" s="372"/>
    </row>
    <row r="34" spans="2:109" ht="12.75" x14ac:dyDescent="0.25">
      <c r="B34" s="372"/>
    </row>
    <row r="35" spans="2:109" ht="12.75" x14ac:dyDescent="0.25">
      <c r="B35" s="372"/>
    </row>
    <row r="36" spans="2:109" ht="12.75" x14ac:dyDescent="0.25">
      <c r="B36" s="372"/>
    </row>
    <row r="37" spans="2:109" ht="12.75" x14ac:dyDescent="0.25">
      <c r="B37" s="372"/>
    </row>
    <row r="38" spans="2:109" ht="12.75" x14ac:dyDescent="0.25">
      <c r="B38" s="372"/>
    </row>
    <row r="39" spans="2:109" ht="12.75" x14ac:dyDescent="0.2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2.75" x14ac:dyDescent="0.25">
      <c r="B40" s="377"/>
      <c r="DD40" s="377"/>
      <c r="DE40" s="366"/>
    </row>
    <row r="41" spans="2:109" ht="16.149999999999999" x14ac:dyDescent="0.25">
      <c r="B41" s="378" t="s">
        <v>580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2.75" x14ac:dyDescent="0.25">
      <c r="B42" s="372"/>
      <c r="G42" s="379"/>
      <c r="I42" s="380"/>
      <c r="J42" s="380"/>
      <c r="K42" s="380"/>
      <c r="AM42" s="379"/>
      <c r="AN42" s="379" t="s">
        <v>581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5">
      <c r="B43" s="372"/>
      <c r="AN43" s="1253" t="s">
        <v>582</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2.75" x14ac:dyDescent="0.2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2.75" x14ac:dyDescent="0.2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2.75" x14ac:dyDescent="0.2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2.75" x14ac:dyDescent="0.2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2.75" x14ac:dyDescent="0.2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2.75" x14ac:dyDescent="0.25">
      <c r="B49" s="372"/>
      <c r="AN49" s="366" t="s">
        <v>583</v>
      </c>
    </row>
    <row r="50" spans="1:109" ht="12.75" x14ac:dyDescent="0.2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547</v>
      </c>
      <c r="BQ50" s="1266"/>
      <c r="BR50" s="1266"/>
      <c r="BS50" s="1266"/>
      <c r="BT50" s="1266"/>
      <c r="BU50" s="1266"/>
      <c r="BV50" s="1266"/>
      <c r="BW50" s="1266"/>
      <c r="BX50" s="1266" t="s">
        <v>548</v>
      </c>
      <c r="BY50" s="1266"/>
      <c r="BZ50" s="1266"/>
      <c r="CA50" s="1266"/>
      <c r="CB50" s="1266"/>
      <c r="CC50" s="1266"/>
      <c r="CD50" s="1266"/>
      <c r="CE50" s="1266"/>
      <c r="CF50" s="1266" t="s">
        <v>549</v>
      </c>
      <c r="CG50" s="1266"/>
      <c r="CH50" s="1266"/>
      <c r="CI50" s="1266"/>
      <c r="CJ50" s="1266"/>
      <c r="CK50" s="1266"/>
      <c r="CL50" s="1266"/>
      <c r="CM50" s="1266"/>
      <c r="CN50" s="1266" t="s">
        <v>550</v>
      </c>
      <c r="CO50" s="1266"/>
      <c r="CP50" s="1266"/>
      <c r="CQ50" s="1266"/>
      <c r="CR50" s="1266"/>
      <c r="CS50" s="1266"/>
      <c r="CT50" s="1266"/>
      <c r="CU50" s="1266"/>
      <c r="CV50" s="1266" t="s">
        <v>551</v>
      </c>
      <c r="CW50" s="1266"/>
      <c r="CX50" s="1266"/>
      <c r="CY50" s="1266"/>
      <c r="CZ50" s="1266"/>
      <c r="DA50" s="1266"/>
      <c r="DB50" s="1266"/>
      <c r="DC50" s="1266"/>
    </row>
    <row r="51" spans="1:109" ht="13.5" customHeight="1" x14ac:dyDescent="0.25">
      <c r="B51" s="372"/>
      <c r="G51" s="1273"/>
      <c r="H51" s="1273"/>
      <c r="I51" s="1271"/>
      <c r="J51" s="1271"/>
      <c r="K51" s="1268"/>
      <c r="L51" s="1268"/>
      <c r="M51" s="1268"/>
      <c r="N51" s="1268"/>
      <c r="AM51" s="381"/>
      <c r="AN51" s="1269" t="s">
        <v>584</v>
      </c>
      <c r="AO51" s="1269"/>
      <c r="AP51" s="1269"/>
      <c r="AQ51" s="1269"/>
      <c r="AR51" s="1269"/>
      <c r="AS51" s="1269"/>
      <c r="AT51" s="1269"/>
      <c r="AU51" s="1269"/>
      <c r="AV51" s="1269"/>
      <c r="AW51" s="1269"/>
      <c r="AX51" s="1269"/>
      <c r="AY51" s="1269"/>
      <c r="AZ51" s="1269"/>
      <c r="BA51" s="1269"/>
      <c r="BB51" s="1269" t="s">
        <v>585</v>
      </c>
      <c r="BC51" s="1269"/>
      <c r="BD51" s="1269"/>
      <c r="BE51" s="1269"/>
      <c r="BF51" s="1269"/>
      <c r="BG51" s="1269"/>
      <c r="BH51" s="1269"/>
      <c r="BI51" s="1269"/>
      <c r="BJ51" s="1269"/>
      <c r="BK51" s="1269"/>
      <c r="BL51" s="1269"/>
      <c r="BM51" s="1269"/>
      <c r="BN51" s="1269"/>
      <c r="BO51" s="1269"/>
      <c r="BP51" s="1270"/>
      <c r="BQ51" s="1267"/>
      <c r="BR51" s="1267"/>
      <c r="BS51" s="1267"/>
      <c r="BT51" s="1267"/>
      <c r="BU51" s="1267"/>
      <c r="BV51" s="1267"/>
      <c r="BW51" s="1267"/>
      <c r="BX51" s="1270"/>
      <c r="BY51" s="1267"/>
      <c r="BZ51" s="1267"/>
      <c r="CA51" s="1267"/>
      <c r="CB51" s="1267"/>
      <c r="CC51" s="1267"/>
      <c r="CD51" s="1267"/>
      <c r="CE51" s="1267"/>
      <c r="CF51" s="1270"/>
      <c r="CG51" s="1267"/>
      <c r="CH51" s="1267"/>
      <c r="CI51" s="1267"/>
      <c r="CJ51" s="1267"/>
      <c r="CK51" s="1267"/>
      <c r="CL51" s="1267"/>
      <c r="CM51" s="1267"/>
      <c r="CN51" s="1267">
        <v>16.7</v>
      </c>
      <c r="CO51" s="1267"/>
      <c r="CP51" s="1267"/>
      <c r="CQ51" s="1267"/>
      <c r="CR51" s="1267"/>
      <c r="CS51" s="1267"/>
      <c r="CT51" s="1267"/>
      <c r="CU51" s="1267"/>
      <c r="CV51" s="1267">
        <v>14.4</v>
      </c>
      <c r="CW51" s="1267"/>
      <c r="CX51" s="1267"/>
      <c r="CY51" s="1267"/>
      <c r="CZ51" s="1267"/>
      <c r="DA51" s="1267"/>
      <c r="DB51" s="1267"/>
      <c r="DC51" s="1267"/>
    </row>
    <row r="52" spans="1:109" ht="12.75" x14ac:dyDescent="0.25">
      <c r="B52" s="372"/>
      <c r="G52" s="1273"/>
      <c r="H52" s="1273"/>
      <c r="I52" s="1271"/>
      <c r="J52" s="1271"/>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2.75" x14ac:dyDescent="0.25">
      <c r="A53" s="380"/>
      <c r="B53" s="372"/>
      <c r="G53" s="1273"/>
      <c r="H53" s="1273"/>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586</v>
      </c>
      <c r="BC53" s="1269"/>
      <c r="BD53" s="1269"/>
      <c r="BE53" s="1269"/>
      <c r="BF53" s="1269"/>
      <c r="BG53" s="1269"/>
      <c r="BH53" s="1269"/>
      <c r="BI53" s="1269"/>
      <c r="BJ53" s="1269"/>
      <c r="BK53" s="1269"/>
      <c r="BL53" s="1269"/>
      <c r="BM53" s="1269"/>
      <c r="BN53" s="1269"/>
      <c r="BO53" s="1269"/>
      <c r="BP53" s="1270"/>
      <c r="BQ53" s="1267"/>
      <c r="BR53" s="1267"/>
      <c r="BS53" s="1267"/>
      <c r="BT53" s="1267"/>
      <c r="BU53" s="1267"/>
      <c r="BV53" s="1267"/>
      <c r="BW53" s="1267"/>
      <c r="BX53" s="1270"/>
      <c r="BY53" s="1267"/>
      <c r="BZ53" s="1267"/>
      <c r="CA53" s="1267"/>
      <c r="CB53" s="1267"/>
      <c r="CC53" s="1267"/>
      <c r="CD53" s="1267"/>
      <c r="CE53" s="1267"/>
      <c r="CF53" s="1270"/>
      <c r="CG53" s="1267"/>
      <c r="CH53" s="1267"/>
      <c r="CI53" s="1267"/>
      <c r="CJ53" s="1267"/>
      <c r="CK53" s="1267"/>
      <c r="CL53" s="1267"/>
      <c r="CM53" s="1267"/>
      <c r="CN53" s="1267">
        <v>66.5</v>
      </c>
      <c r="CO53" s="1267"/>
      <c r="CP53" s="1267"/>
      <c r="CQ53" s="1267"/>
      <c r="CR53" s="1267"/>
      <c r="CS53" s="1267"/>
      <c r="CT53" s="1267"/>
      <c r="CU53" s="1267"/>
      <c r="CV53" s="1267">
        <v>67.099999999999994</v>
      </c>
      <c r="CW53" s="1267"/>
      <c r="CX53" s="1267"/>
      <c r="CY53" s="1267"/>
      <c r="CZ53" s="1267"/>
      <c r="DA53" s="1267"/>
      <c r="DB53" s="1267"/>
      <c r="DC53" s="1267"/>
    </row>
    <row r="54" spans="1:109" ht="12.75" x14ac:dyDescent="0.25">
      <c r="A54" s="380"/>
      <c r="B54" s="372"/>
      <c r="G54" s="1273"/>
      <c r="H54" s="1273"/>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2.75" x14ac:dyDescent="0.25">
      <c r="A55" s="380"/>
      <c r="B55" s="372"/>
      <c r="G55" s="1262"/>
      <c r="H55" s="1262"/>
      <c r="I55" s="1262"/>
      <c r="J55" s="1262"/>
      <c r="K55" s="1268"/>
      <c r="L55" s="1268"/>
      <c r="M55" s="1268"/>
      <c r="N55" s="1268"/>
      <c r="AN55" s="1266" t="s">
        <v>587</v>
      </c>
      <c r="AO55" s="1266"/>
      <c r="AP55" s="1266"/>
      <c r="AQ55" s="1266"/>
      <c r="AR55" s="1266"/>
      <c r="AS55" s="1266"/>
      <c r="AT55" s="1266"/>
      <c r="AU55" s="1266"/>
      <c r="AV55" s="1266"/>
      <c r="AW55" s="1266"/>
      <c r="AX55" s="1266"/>
      <c r="AY55" s="1266"/>
      <c r="AZ55" s="1266"/>
      <c r="BA55" s="1266"/>
      <c r="BB55" s="1269" t="s">
        <v>585</v>
      </c>
      <c r="BC55" s="1269"/>
      <c r="BD55" s="1269"/>
      <c r="BE55" s="1269"/>
      <c r="BF55" s="1269"/>
      <c r="BG55" s="1269"/>
      <c r="BH55" s="1269"/>
      <c r="BI55" s="1269"/>
      <c r="BJ55" s="1269"/>
      <c r="BK55" s="1269"/>
      <c r="BL55" s="1269"/>
      <c r="BM55" s="1269"/>
      <c r="BN55" s="1269"/>
      <c r="BO55" s="1269"/>
      <c r="BP55" s="1270"/>
      <c r="BQ55" s="1267"/>
      <c r="BR55" s="1267"/>
      <c r="BS55" s="1267"/>
      <c r="BT55" s="1267"/>
      <c r="BU55" s="1267"/>
      <c r="BV55" s="1267"/>
      <c r="BW55" s="1267"/>
      <c r="BX55" s="1270"/>
      <c r="BY55" s="1267"/>
      <c r="BZ55" s="1267"/>
      <c r="CA55" s="1267"/>
      <c r="CB55" s="1267"/>
      <c r="CC55" s="1267"/>
      <c r="CD55" s="1267"/>
      <c r="CE55" s="1267"/>
      <c r="CF55" s="1270"/>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ht="12.75" x14ac:dyDescent="0.2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2.75" x14ac:dyDescent="0.25">
      <c r="B57" s="384"/>
      <c r="G57" s="1262"/>
      <c r="H57" s="1262"/>
      <c r="I57" s="1272"/>
      <c r="J57" s="1272"/>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586</v>
      </c>
      <c r="BC57" s="1269"/>
      <c r="BD57" s="1269"/>
      <c r="BE57" s="1269"/>
      <c r="BF57" s="1269"/>
      <c r="BG57" s="1269"/>
      <c r="BH57" s="1269"/>
      <c r="BI57" s="1269"/>
      <c r="BJ57" s="1269"/>
      <c r="BK57" s="1269"/>
      <c r="BL57" s="1269"/>
      <c r="BM57" s="1269"/>
      <c r="BN57" s="1269"/>
      <c r="BO57" s="1269"/>
      <c r="BP57" s="1270"/>
      <c r="BQ57" s="1267"/>
      <c r="BR57" s="1267"/>
      <c r="BS57" s="1267"/>
      <c r="BT57" s="1267"/>
      <c r="BU57" s="1267"/>
      <c r="BV57" s="1267"/>
      <c r="BW57" s="1267"/>
      <c r="BX57" s="1270"/>
      <c r="BY57" s="1267"/>
      <c r="BZ57" s="1267"/>
      <c r="CA57" s="1267"/>
      <c r="CB57" s="1267"/>
      <c r="CC57" s="1267"/>
      <c r="CD57" s="1267"/>
      <c r="CE57" s="1267"/>
      <c r="CF57" s="1270"/>
      <c r="CG57" s="1267"/>
      <c r="CH57" s="1267"/>
      <c r="CI57" s="1267"/>
      <c r="CJ57" s="1267"/>
      <c r="CK57" s="1267"/>
      <c r="CL57" s="1267"/>
      <c r="CM57" s="1267"/>
      <c r="CN57" s="1267">
        <v>65.3</v>
      </c>
      <c r="CO57" s="1267"/>
      <c r="CP57" s="1267"/>
      <c r="CQ57" s="1267"/>
      <c r="CR57" s="1267"/>
      <c r="CS57" s="1267"/>
      <c r="CT57" s="1267"/>
      <c r="CU57" s="1267"/>
      <c r="CV57" s="1267">
        <v>66.599999999999994</v>
      </c>
      <c r="CW57" s="1267"/>
      <c r="CX57" s="1267"/>
      <c r="CY57" s="1267"/>
      <c r="CZ57" s="1267"/>
      <c r="DA57" s="1267"/>
      <c r="DB57" s="1267"/>
      <c r="DC57" s="1267"/>
      <c r="DD57" s="385"/>
      <c r="DE57" s="384"/>
    </row>
    <row r="58" spans="1:109" s="380" customFormat="1" ht="12.75" x14ac:dyDescent="0.25">
      <c r="A58" s="366"/>
      <c r="B58" s="384"/>
      <c r="G58" s="1262"/>
      <c r="H58" s="1262"/>
      <c r="I58" s="1272"/>
      <c r="J58" s="1272"/>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2.75" x14ac:dyDescent="0.2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2.75" x14ac:dyDescent="0.2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2.75" x14ac:dyDescent="0.2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2.75" x14ac:dyDescent="0.2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149999999999999" x14ac:dyDescent="0.25">
      <c r="B63" s="391" t="s">
        <v>588</v>
      </c>
    </row>
    <row r="64" spans="1:109" ht="12.75" x14ac:dyDescent="0.25">
      <c r="B64" s="372"/>
      <c r="G64" s="379"/>
      <c r="I64" s="392"/>
      <c r="J64" s="392"/>
      <c r="K64" s="392"/>
      <c r="L64" s="392"/>
      <c r="M64" s="392"/>
      <c r="N64" s="393"/>
      <c r="AM64" s="379"/>
      <c r="AN64" s="379" t="s">
        <v>581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2.75" x14ac:dyDescent="0.25">
      <c r="B65" s="372"/>
      <c r="AN65" s="1253" t="s">
        <v>589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2.75" x14ac:dyDescent="0.2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2.75" x14ac:dyDescent="0.2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2.75" x14ac:dyDescent="0.2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2.75" x14ac:dyDescent="0.2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2.75" x14ac:dyDescent="0.2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2.75" x14ac:dyDescent="0.25">
      <c r="B71" s="372"/>
      <c r="G71" s="397"/>
      <c r="I71" s="398"/>
      <c r="J71" s="395"/>
      <c r="K71" s="395"/>
      <c r="L71" s="396"/>
      <c r="M71" s="395"/>
      <c r="N71" s="396"/>
      <c r="AM71" s="397"/>
      <c r="AN71" s="366" t="s">
        <v>583</v>
      </c>
    </row>
    <row r="72" spans="2:107" ht="12.75" x14ac:dyDescent="0.2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547</v>
      </c>
      <c r="BQ72" s="1266"/>
      <c r="BR72" s="1266"/>
      <c r="BS72" s="1266"/>
      <c r="BT72" s="1266"/>
      <c r="BU72" s="1266"/>
      <c r="BV72" s="1266"/>
      <c r="BW72" s="1266"/>
      <c r="BX72" s="1266" t="s">
        <v>548</v>
      </c>
      <c r="BY72" s="1266"/>
      <c r="BZ72" s="1266"/>
      <c r="CA72" s="1266"/>
      <c r="CB72" s="1266"/>
      <c r="CC72" s="1266"/>
      <c r="CD72" s="1266"/>
      <c r="CE72" s="1266"/>
      <c r="CF72" s="1266" t="s">
        <v>549</v>
      </c>
      <c r="CG72" s="1266"/>
      <c r="CH72" s="1266"/>
      <c r="CI72" s="1266"/>
      <c r="CJ72" s="1266"/>
      <c r="CK72" s="1266"/>
      <c r="CL72" s="1266"/>
      <c r="CM72" s="1266"/>
      <c r="CN72" s="1266" t="s">
        <v>550</v>
      </c>
      <c r="CO72" s="1266"/>
      <c r="CP72" s="1266"/>
      <c r="CQ72" s="1266"/>
      <c r="CR72" s="1266"/>
      <c r="CS72" s="1266"/>
      <c r="CT72" s="1266"/>
      <c r="CU72" s="1266"/>
      <c r="CV72" s="1266" t="s">
        <v>551</v>
      </c>
      <c r="CW72" s="1266"/>
      <c r="CX72" s="1266"/>
      <c r="CY72" s="1266"/>
      <c r="CZ72" s="1266"/>
      <c r="DA72" s="1266"/>
      <c r="DB72" s="1266"/>
      <c r="DC72" s="1266"/>
    </row>
    <row r="73" spans="2:107" ht="12.75" x14ac:dyDescent="0.25">
      <c r="B73" s="372"/>
      <c r="G73" s="1273"/>
      <c r="H73" s="1273"/>
      <c r="I73" s="1273"/>
      <c r="J73" s="1273"/>
      <c r="K73" s="1274"/>
      <c r="L73" s="1274"/>
      <c r="M73" s="1274"/>
      <c r="N73" s="1274"/>
      <c r="AM73" s="381"/>
      <c r="AN73" s="1269" t="s">
        <v>584</v>
      </c>
      <c r="AO73" s="1269"/>
      <c r="AP73" s="1269"/>
      <c r="AQ73" s="1269"/>
      <c r="AR73" s="1269"/>
      <c r="AS73" s="1269"/>
      <c r="AT73" s="1269"/>
      <c r="AU73" s="1269"/>
      <c r="AV73" s="1269"/>
      <c r="AW73" s="1269"/>
      <c r="AX73" s="1269"/>
      <c r="AY73" s="1269"/>
      <c r="AZ73" s="1269"/>
      <c r="BA73" s="1269"/>
      <c r="BB73" s="1269" t="s">
        <v>585</v>
      </c>
      <c r="BC73" s="1269"/>
      <c r="BD73" s="1269"/>
      <c r="BE73" s="1269"/>
      <c r="BF73" s="1269"/>
      <c r="BG73" s="1269"/>
      <c r="BH73" s="1269"/>
      <c r="BI73" s="1269"/>
      <c r="BJ73" s="1269"/>
      <c r="BK73" s="1269"/>
      <c r="BL73" s="1269"/>
      <c r="BM73" s="1269"/>
      <c r="BN73" s="1269"/>
      <c r="BO73" s="1269"/>
      <c r="BP73" s="1267">
        <v>5.8</v>
      </c>
      <c r="BQ73" s="1267"/>
      <c r="BR73" s="1267"/>
      <c r="BS73" s="1267"/>
      <c r="BT73" s="1267"/>
      <c r="BU73" s="1267"/>
      <c r="BV73" s="1267"/>
      <c r="BW73" s="1267"/>
      <c r="BX73" s="1267">
        <v>3</v>
      </c>
      <c r="BY73" s="1267"/>
      <c r="BZ73" s="1267"/>
      <c r="CA73" s="1267"/>
      <c r="CB73" s="1267"/>
      <c r="CC73" s="1267"/>
      <c r="CD73" s="1267"/>
      <c r="CE73" s="1267"/>
      <c r="CF73" s="1267">
        <v>5</v>
      </c>
      <c r="CG73" s="1267"/>
      <c r="CH73" s="1267"/>
      <c r="CI73" s="1267"/>
      <c r="CJ73" s="1267"/>
      <c r="CK73" s="1267"/>
      <c r="CL73" s="1267"/>
      <c r="CM73" s="1267"/>
      <c r="CN73" s="1267">
        <v>16.7</v>
      </c>
      <c r="CO73" s="1267"/>
      <c r="CP73" s="1267"/>
      <c r="CQ73" s="1267"/>
      <c r="CR73" s="1267"/>
      <c r="CS73" s="1267"/>
      <c r="CT73" s="1267"/>
      <c r="CU73" s="1267"/>
      <c r="CV73" s="1267">
        <v>14.4</v>
      </c>
      <c r="CW73" s="1267"/>
      <c r="CX73" s="1267"/>
      <c r="CY73" s="1267"/>
      <c r="CZ73" s="1267"/>
      <c r="DA73" s="1267"/>
      <c r="DB73" s="1267"/>
      <c r="DC73" s="1267"/>
    </row>
    <row r="74" spans="2:107" ht="12.75" x14ac:dyDescent="0.25">
      <c r="B74" s="372"/>
      <c r="G74" s="1273"/>
      <c r="H74" s="1273"/>
      <c r="I74" s="1273"/>
      <c r="J74" s="1273"/>
      <c r="K74" s="1274"/>
      <c r="L74" s="1274"/>
      <c r="M74" s="1274"/>
      <c r="N74" s="1274"/>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2.75" x14ac:dyDescent="0.25">
      <c r="B75" s="372"/>
      <c r="G75" s="1273"/>
      <c r="H75" s="1273"/>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590</v>
      </c>
      <c r="BC75" s="1269"/>
      <c r="BD75" s="1269"/>
      <c r="BE75" s="1269"/>
      <c r="BF75" s="1269"/>
      <c r="BG75" s="1269"/>
      <c r="BH75" s="1269"/>
      <c r="BI75" s="1269"/>
      <c r="BJ75" s="1269"/>
      <c r="BK75" s="1269"/>
      <c r="BL75" s="1269"/>
      <c r="BM75" s="1269"/>
      <c r="BN75" s="1269"/>
      <c r="BO75" s="1269"/>
      <c r="BP75" s="1267">
        <v>9</v>
      </c>
      <c r="BQ75" s="1267"/>
      <c r="BR75" s="1267"/>
      <c r="BS75" s="1267"/>
      <c r="BT75" s="1267"/>
      <c r="BU75" s="1267"/>
      <c r="BV75" s="1267"/>
      <c r="BW75" s="1267"/>
      <c r="BX75" s="1267">
        <v>9.6</v>
      </c>
      <c r="BY75" s="1267"/>
      <c r="BZ75" s="1267"/>
      <c r="CA75" s="1267"/>
      <c r="CB75" s="1267"/>
      <c r="CC75" s="1267"/>
      <c r="CD75" s="1267"/>
      <c r="CE75" s="1267"/>
      <c r="CF75" s="1267">
        <v>9.6</v>
      </c>
      <c r="CG75" s="1267"/>
      <c r="CH75" s="1267"/>
      <c r="CI75" s="1267"/>
      <c r="CJ75" s="1267"/>
      <c r="CK75" s="1267"/>
      <c r="CL75" s="1267"/>
      <c r="CM75" s="1267"/>
      <c r="CN75" s="1267">
        <v>9.3000000000000007</v>
      </c>
      <c r="CO75" s="1267"/>
      <c r="CP75" s="1267"/>
      <c r="CQ75" s="1267"/>
      <c r="CR75" s="1267"/>
      <c r="CS75" s="1267"/>
      <c r="CT75" s="1267"/>
      <c r="CU75" s="1267"/>
      <c r="CV75" s="1267">
        <v>8.6999999999999993</v>
      </c>
      <c r="CW75" s="1267"/>
      <c r="CX75" s="1267"/>
      <c r="CY75" s="1267"/>
      <c r="CZ75" s="1267"/>
      <c r="DA75" s="1267"/>
      <c r="DB75" s="1267"/>
      <c r="DC75" s="1267"/>
    </row>
    <row r="76" spans="2:107" ht="12.75" x14ac:dyDescent="0.25">
      <c r="B76" s="372"/>
      <c r="G76" s="1273"/>
      <c r="H76" s="1273"/>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2.75" x14ac:dyDescent="0.25">
      <c r="B77" s="372"/>
      <c r="G77" s="1262"/>
      <c r="H77" s="1262"/>
      <c r="I77" s="1262"/>
      <c r="J77" s="1262"/>
      <c r="K77" s="1274"/>
      <c r="L77" s="1274"/>
      <c r="M77" s="1274"/>
      <c r="N77" s="1274"/>
      <c r="AN77" s="1266" t="s">
        <v>587</v>
      </c>
      <c r="AO77" s="1266"/>
      <c r="AP77" s="1266"/>
      <c r="AQ77" s="1266"/>
      <c r="AR77" s="1266"/>
      <c r="AS77" s="1266"/>
      <c r="AT77" s="1266"/>
      <c r="AU77" s="1266"/>
      <c r="AV77" s="1266"/>
      <c r="AW77" s="1266"/>
      <c r="AX77" s="1266"/>
      <c r="AY77" s="1266"/>
      <c r="AZ77" s="1266"/>
      <c r="BA77" s="1266"/>
      <c r="BB77" s="1269" t="s">
        <v>585</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ht="12.75" x14ac:dyDescent="0.25">
      <c r="B78" s="372"/>
      <c r="G78" s="1262"/>
      <c r="H78" s="1262"/>
      <c r="I78" s="1262"/>
      <c r="J78" s="1262"/>
      <c r="K78" s="1274"/>
      <c r="L78" s="1274"/>
      <c r="M78" s="1274"/>
      <c r="N78" s="1274"/>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2.75" x14ac:dyDescent="0.25">
      <c r="B79" s="372"/>
      <c r="G79" s="1262"/>
      <c r="H79" s="1262"/>
      <c r="I79" s="1272"/>
      <c r="J79" s="1272"/>
      <c r="K79" s="1275"/>
      <c r="L79" s="1275"/>
      <c r="M79" s="1275"/>
      <c r="N79" s="1275"/>
      <c r="AN79" s="1266"/>
      <c r="AO79" s="1266"/>
      <c r="AP79" s="1266"/>
      <c r="AQ79" s="1266"/>
      <c r="AR79" s="1266"/>
      <c r="AS79" s="1266"/>
      <c r="AT79" s="1266"/>
      <c r="AU79" s="1266"/>
      <c r="AV79" s="1266"/>
      <c r="AW79" s="1266"/>
      <c r="AX79" s="1266"/>
      <c r="AY79" s="1266"/>
      <c r="AZ79" s="1266"/>
      <c r="BA79" s="1266"/>
      <c r="BB79" s="1269" t="s">
        <v>590</v>
      </c>
      <c r="BC79" s="1269"/>
      <c r="BD79" s="1269"/>
      <c r="BE79" s="1269"/>
      <c r="BF79" s="1269"/>
      <c r="BG79" s="1269"/>
      <c r="BH79" s="1269"/>
      <c r="BI79" s="1269"/>
      <c r="BJ79" s="1269"/>
      <c r="BK79" s="1269"/>
      <c r="BL79" s="1269"/>
      <c r="BM79" s="1269"/>
      <c r="BN79" s="1269"/>
      <c r="BO79" s="1269"/>
      <c r="BP79" s="1267">
        <v>8.6</v>
      </c>
      <c r="BQ79" s="1267"/>
      <c r="BR79" s="1267"/>
      <c r="BS79" s="1267"/>
      <c r="BT79" s="1267"/>
      <c r="BU79" s="1267"/>
      <c r="BV79" s="1267"/>
      <c r="BW79" s="1267"/>
      <c r="BX79" s="1267">
        <v>8.6</v>
      </c>
      <c r="BY79" s="1267"/>
      <c r="BZ79" s="1267"/>
      <c r="CA79" s="1267"/>
      <c r="CB79" s="1267"/>
      <c r="CC79" s="1267"/>
      <c r="CD79" s="1267"/>
      <c r="CE79" s="1267"/>
      <c r="CF79" s="1267">
        <v>8.9</v>
      </c>
      <c r="CG79" s="1267"/>
      <c r="CH79" s="1267"/>
      <c r="CI79" s="1267"/>
      <c r="CJ79" s="1267"/>
      <c r="CK79" s="1267"/>
      <c r="CL79" s="1267"/>
      <c r="CM79" s="1267"/>
      <c r="CN79" s="1267">
        <v>8.9</v>
      </c>
      <c r="CO79" s="1267"/>
      <c r="CP79" s="1267"/>
      <c r="CQ79" s="1267"/>
      <c r="CR79" s="1267"/>
      <c r="CS79" s="1267"/>
      <c r="CT79" s="1267"/>
      <c r="CU79" s="1267"/>
      <c r="CV79" s="1267">
        <v>9.1</v>
      </c>
      <c r="CW79" s="1267"/>
      <c r="CX79" s="1267"/>
      <c r="CY79" s="1267"/>
      <c r="CZ79" s="1267"/>
      <c r="DA79" s="1267"/>
      <c r="DB79" s="1267"/>
      <c r="DC79" s="1267"/>
    </row>
    <row r="80" spans="2:107" ht="12.75" x14ac:dyDescent="0.25">
      <c r="B80" s="372"/>
      <c r="G80" s="1262"/>
      <c r="H80" s="1262"/>
      <c r="I80" s="1272"/>
      <c r="J80" s="1272"/>
      <c r="K80" s="1275"/>
      <c r="L80" s="1275"/>
      <c r="M80" s="1275"/>
      <c r="N80" s="1275"/>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2.75" x14ac:dyDescent="0.25">
      <c r="B81" s="372"/>
    </row>
    <row r="82" spans="2:109" ht="16.149999999999999" x14ac:dyDescent="0.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2.75" x14ac:dyDescent="0.2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2.75" x14ac:dyDescent="0.25">
      <c r="DD84" s="366"/>
      <c r="DE84" s="366"/>
    </row>
    <row r="85" spans="2:109" ht="12.75" x14ac:dyDescent="0.25">
      <c r="DD85" s="366"/>
      <c r="DE85" s="366"/>
    </row>
  </sheetData>
  <sheetProtection algorithmName="SHA-512" hashValue="6emgGmlfdLZV1MPE87vsuBc1T9pu4FOBjbbV1EclbGL9PGzC8dw4fQ+rpx0QH3Wa+elg686hQP92ESe61V7UHA==" saltValue="TWKyJuWswaioZHku7wwI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5"/>
  <cols>
    <col min="1" max="34" width="2.46484375" style="255" customWidth="1"/>
    <col min="35" max="122" width="2.46484375" style="254" customWidth="1"/>
    <col min="123" max="16384" width="2.46484375" style="254" hidden="1"/>
  </cols>
  <sheetData>
    <row r="1" spans="1:34" ht="13.5" customHeight="1" x14ac:dyDescent="0.2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row>
    <row r="2" spans="1:34" ht="12.75" x14ac:dyDescent="0.25">
      <c r="S2" s="254"/>
      <c r="AH2" s="254"/>
    </row>
    <row r="3" spans="1:34" ht="12.75" x14ac:dyDescent="0.2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row>
    <row r="4" spans="1:34" ht="12.75" x14ac:dyDescent="0.25"/>
    <row r="5" spans="1:34" ht="12.75" x14ac:dyDescent="0.25"/>
    <row r="6" spans="1:34" ht="12.75" x14ac:dyDescent="0.25"/>
    <row r="7" spans="1:34" ht="12.75" x14ac:dyDescent="0.25"/>
    <row r="8" spans="1:34" ht="12.75" x14ac:dyDescent="0.25"/>
    <row r="9" spans="1:34" ht="12.75" x14ac:dyDescent="0.25">
      <c r="AH9" s="254"/>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54"/>
    </row>
    <row r="18" spans="12:34" ht="12.75" x14ac:dyDescent="0.25"/>
    <row r="19" spans="12:34" ht="12.75" x14ac:dyDescent="0.25"/>
    <row r="20" spans="12:34" ht="12.75" x14ac:dyDescent="0.25">
      <c r="AH20" s="254"/>
    </row>
    <row r="21" spans="12:34" ht="12.75" x14ac:dyDescent="0.25">
      <c r="AH21" s="254"/>
    </row>
    <row r="22" spans="12:34" ht="12.75" x14ac:dyDescent="0.25"/>
    <row r="23" spans="12:34" ht="12.75" x14ac:dyDescent="0.25"/>
    <row r="24" spans="12:34" ht="12.75" x14ac:dyDescent="0.25">
      <c r="Q24" s="254"/>
    </row>
    <row r="25" spans="12:34" ht="12.75" x14ac:dyDescent="0.25"/>
    <row r="26" spans="12:34" ht="12.75" x14ac:dyDescent="0.25"/>
    <row r="27" spans="12:34" ht="12.75" x14ac:dyDescent="0.25"/>
    <row r="28" spans="12:34" ht="12.75" x14ac:dyDescent="0.25">
      <c r="O28" s="254"/>
      <c r="T28" s="254"/>
      <c r="AH28" s="254"/>
    </row>
    <row r="29" spans="12:34" ht="12.75" x14ac:dyDescent="0.25"/>
    <row r="30" spans="12:34" ht="12.75" x14ac:dyDescent="0.25"/>
    <row r="31" spans="12:34" ht="12.75" x14ac:dyDescent="0.25">
      <c r="Q31" s="254"/>
    </row>
    <row r="32" spans="12:34" ht="12.75" x14ac:dyDescent="0.25">
      <c r="L32" s="254"/>
    </row>
    <row r="33" spans="2:34" ht="12.75" x14ac:dyDescent="0.25">
      <c r="C33" s="254"/>
      <c r="E33" s="254"/>
      <c r="G33" s="254"/>
      <c r="I33" s="254"/>
      <c r="X33" s="254"/>
    </row>
    <row r="34" spans="2:34" ht="12.75" x14ac:dyDescent="0.25">
      <c r="B34" s="254"/>
      <c r="P34" s="254"/>
      <c r="R34" s="254"/>
      <c r="T34" s="254"/>
    </row>
    <row r="35" spans="2:34" ht="12.75" x14ac:dyDescent="0.25">
      <c r="D35" s="254"/>
      <c r="W35" s="254"/>
      <c r="AC35" s="254"/>
      <c r="AD35" s="254"/>
      <c r="AE35" s="254"/>
      <c r="AF35" s="254"/>
      <c r="AG35" s="254"/>
      <c r="AH35" s="254"/>
    </row>
    <row r="36" spans="2:34" ht="12.75" x14ac:dyDescent="0.25">
      <c r="H36" s="254"/>
      <c r="J36" s="254"/>
      <c r="K36" s="254"/>
      <c r="M36" s="254"/>
      <c r="Y36" s="254"/>
      <c r="Z36" s="254"/>
      <c r="AA36" s="254"/>
      <c r="AB36" s="254"/>
      <c r="AC36" s="254"/>
      <c r="AD36" s="254"/>
      <c r="AE36" s="254"/>
      <c r="AF36" s="254"/>
      <c r="AG36" s="254"/>
      <c r="AH36" s="254"/>
    </row>
    <row r="37" spans="2:34" ht="12.75" x14ac:dyDescent="0.25">
      <c r="AH37" s="254"/>
    </row>
    <row r="38" spans="2:34" ht="12.75" x14ac:dyDescent="0.25">
      <c r="AG38" s="254"/>
      <c r="AH38" s="254"/>
    </row>
    <row r="39" spans="2:34" ht="12.75" x14ac:dyDescent="0.25"/>
    <row r="40" spans="2:34" ht="12.75" x14ac:dyDescent="0.25">
      <c r="X40" s="254"/>
    </row>
    <row r="41" spans="2:34" ht="12.75" x14ac:dyDescent="0.25">
      <c r="R41" s="254"/>
    </row>
    <row r="42" spans="2:34" ht="12.75" x14ac:dyDescent="0.25">
      <c r="W42" s="254"/>
    </row>
    <row r="43" spans="2:34" ht="12.75" x14ac:dyDescent="0.25">
      <c r="Y43" s="254"/>
      <c r="Z43" s="254"/>
      <c r="AA43" s="254"/>
      <c r="AB43" s="254"/>
      <c r="AC43" s="254"/>
      <c r="AD43" s="254"/>
      <c r="AE43" s="254"/>
      <c r="AF43" s="254"/>
      <c r="AG43" s="254"/>
      <c r="AH43" s="254"/>
    </row>
    <row r="44" spans="2:34" ht="12.75" x14ac:dyDescent="0.25">
      <c r="AH44" s="254"/>
    </row>
    <row r="45" spans="2:34" ht="12.75" x14ac:dyDescent="0.25">
      <c r="X45" s="254"/>
    </row>
    <row r="46" spans="2:34" ht="12.75" x14ac:dyDescent="0.25"/>
    <row r="47" spans="2:34" ht="12.75" x14ac:dyDescent="0.25"/>
    <row r="48" spans="2:34" ht="12.75" x14ac:dyDescent="0.25">
      <c r="W48" s="254"/>
      <c r="Y48" s="254"/>
      <c r="Z48" s="254"/>
      <c r="AA48" s="254"/>
      <c r="AB48" s="254"/>
      <c r="AC48" s="254"/>
      <c r="AD48" s="254"/>
      <c r="AE48" s="254"/>
      <c r="AF48" s="254"/>
      <c r="AG48" s="254"/>
      <c r="AH48" s="254"/>
    </row>
    <row r="49" spans="28:34" ht="12.75" x14ac:dyDescent="0.25"/>
    <row r="50" spans="28:34" ht="12.75" x14ac:dyDescent="0.25">
      <c r="AE50" s="254"/>
      <c r="AF50" s="254"/>
      <c r="AG50" s="254"/>
      <c r="AH50" s="254"/>
    </row>
    <row r="51" spans="28:34" ht="12.75" x14ac:dyDescent="0.25">
      <c r="AC51" s="254"/>
      <c r="AD51" s="254"/>
      <c r="AE51" s="254"/>
      <c r="AF51" s="254"/>
      <c r="AG51" s="254"/>
      <c r="AH51" s="254"/>
    </row>
    <row r="52" spans="28:34" ht="12.75" x14ac:dyDescent="0.25"/>
    <row r="53" spans="28:34" ht="12.75" x14ac:dyDescent="0.25">
      <c r="AF53" s="254"/>
      <c r="AG53" s="254"/>
      <c r="AH53" s="254"/>
    </row>
    <row r="54" spans="28:34" ht="12.75" x14ac:dyDescent="0.25">
      <c r="AH54" s="254"/>
    </row>
    <row r="55" spans="28:34" ht="12.75" x14ac:dyDescent="0.25"/>
    <row r="56" spans="28:34" ht="12.75" x14ac:dyDescent="0.25">
      <c r="AB56" s="254"/>
      <c r="AC56" s="254"/>
      <c r="AD56" s="254"/>
      <c r="AE56" s="254"/>
      <c r="AF56" s="254"/>
      <c r="AG56" s="254"/>
      <c r="AH56" s="254"/>
    </row>
    <row r="57" spans="28:34" ht="12.75" x14ac:dyDescent="0.25">
      <c r="AH57" s="254"/>
    </row>
    <row r="58" spans="28:34" ht="12.75" x14ac:dyDescent="0.25">
      <c r="AH58" s="254"/>
    </row>
    <row r="59" spans="28:34" ht="12.75" x14ac:dyDescent="0.25"/>
    <row r="60" spans="28:34" ht="12.75" x14ac:dyDescent="0.25"/>
    <row r="61" spans="28:34" ht="12.75" x14ac:dyDescent="0.25"/>
    <row r="62" spans="28:34" ht="12.75" x14ac:dyDescent="0.25"/>
    <row r="63" spans="28:34" ht="12.75" x14ac:dyDescent="0.25">
      <c r="AH63" s="254"/>
    </row>
    <row r="64" spans="28:34" ht="12.75" x14ac:dyDescent="0.25">
      <c r="AG64" s="254"/>
      <c r="AH64" s="254"/>
    </row>
    <row r="65" spans="28:34" ht="12.75" x14ac:dyDescent="0.25"/>
    <row r="66" spans="28:34" ht="12.75" x14ac:dyDescent="0.25"/>
    <row r="67" spans="28:34" ht="12.75" x14ac:dyDescent="0.25"/>
    <row r="68" spans="28:34" ht="12.75" x14ac:dyDescent="0.25">
      <c r="AB68" s="254"/>
      <c r="AC68" s="254"/>
      <c r="AD68" s="254"/>
      <c r="AE68" s="254"/>
      <c r="AF68" s="254"/>
      <c r="AG68" s="254"/>
      <c r="AH68" s="254"/>
    </row>
    <row r="69" spans="28:34" ht="12.75" x14ac:dyDescent="0.25">
      <c r="AF69" s="254"/>
      <c r="AG69" s="254"/>
      <c r="AH69" s="254"/>
    </row>
    <row r="70" spans="28:34" ht="12.75" x14ac:dyDescent="0.25"/>
    <row r="71" spans="28:34" ht="12.75" x14ac:dyDescent="0.25"/>
    <row r="72" spans="28:34" ht="12.75" x14ac:dyDescent="0.25"/>
    <row r="73" spans="28:34" ht="12.75" x14ac:dyDescent="0.25"/>
    <row r="74" spans="28:34" ht="12.75" x14ac:dyDescent="0.25"/>
    <row r="75" spans="28:34" ht="12.75" x14ac:dyDescent="0.25">
      <c r="AH75" s="254"/>
    </row>
    <row r="76" spans="28:34" ht="12.75" x14ac:dyDescent="0.25">
      <c r="AF76" s="254"/>
      <c r="AG76" s="254"/>
      <c r="AH76" s="254"/>
    </row>
    <row r="77" spans="28:34" ht="12.75" x14ac:dyDescent="0.25">
      <c r="AG77" s="254"/>
      <c r="AH77" s="254"/>
    </row>
    <row r="78" spans="28:34" ht="12.75" x14ac:dyDescent="0.25"/>
    <row r="79" spans="28:34" ht="12.75" x14ac:dyDescent="0.25"/>
    <row r="80" spans="28:34" ht="12.75" x14ac:dyDescent="0.25"/>
    <row r="81" spans="25:34" ht="12.75" x14ac:dyDescent="0.25"/>
    <row r="82" spans="25:34" ht="12.75" x14ac:dyDescent="0.25">
      <c r="Y82" s="254"/>
    </row>
    <row r="83" spans="25:34" ht="12.75" x14ac:dyDescent="0.25">
      <c r="Y83" s="254"/>
      <c r="Z83" s="254"/>
      <c r="AA83" s="254"/>
      <c r="AB83" s="254"/>
      <c r="AC83" s="254"/>
      <c r="AD83" s="254"/>
      <c r="AE83" s="254"/>
      <c r="AF83" s="254"/>
      <c r="AG83" s="254"/>
      <c r="AH83" s="254"/>
    </row>
    <row r="84" spans="25:34" ht="12.75" x14ac:dyDescent="0.25"/>
    <row r="85" spans="25:34" ht="12.75" x14ac:dyDescent="0.25"/>
    <row r="86" spans="25:34" ht="12.75" x14ac:dyDescent="0.25"/>
    <row r="87" spans="25:34" ht="12.75" x14ac:dyDescent="0.25"/>
    <row r="88" spans="25:34" ht="12.75" x14ac:dyDescent="0.25">
      <c r="AH88" s="254"/>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4"/>
      <c r="AG94" s="254"/>
      <c r="AH94" s="254"/>
    </row>
    <row r="95" spans="25:34" ht="13.5" customHeight="1" x14ac:dyDescent="0.25">
      <c r="AH95" s="254"/>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4"/>
    </row>
    <row r="102" spans="33:34" ht="13.5" customHeight="1" x14ac:dyDescent="0.25"/>
    <row r="103" spans="33:34" ht="13.5" customHeight="1" x14ac:dyDescent="0.25"/>
    <row r="104" spans="33:34" ht="13.5" customHeight="1" x14ac:dyDescent="0.25">
      <c r="AG104" s="254"/>
      <c r="AH104" s="254"/>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4"/>
    </row>
    <row r="117" spans="34:122" ht="13.5" customHeight="1" x14ac:dyDescent="0.25"/>
    <row r="118" spans="34:122" ht="13.5" customHeight="1" x14ac:dyDescent="0.25"/>
    <row r="119" spans="34:122" ht="13.5" customHeight="1" x14ac:dyDescent="0.25"/>
    <row r="120" spans="34:122" ht="13.5" customHeight="1" x14ac:dyDescent="0.25">
      <c r="AH120" s="254"/>
    </row>
    <row r="121" spans="34:122" ht="13.5" customHeight="1" x14ac:dyDescent="0.25">
      <c r="AH121" s="254"/>
    </row>
    <row r="122" spans="34:122" ht="13.5" customHeight="1" x14ac:dyDescent="0.25"/>
    <row r="123" spans="34:122" ht="13.5" customHeight="1" x14ac:dyDescent="0.25"/>
    <row r="124" spans="34:122" ht="13.5" customHeight="1" x14ac:dyDescent="0.25"/>
    <row r="125" spans="34:122" ht="13.5" customHeight="1" x14ac:dyDescent="0.25">
      <c r="DR125" s="254" t="s">
        <v>494</v>
      </c>
    </row>
  </sheetData>
  <sheetProtection algorithmName="SHA-512" hashValue="p+PP6LzupBpDd1XN4vSYkAFOy3UUZwMA2b4c8mSMo1dBqx00TXLuzC97rUVxHC+0551Fi7eSZVIHOkw5i6X+bw==" saltValue="F4C10THdjvLFQBCvSWIyS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4" zoomScaleNormal="74" zoomScaleSheetLayoutView="55" workbookViewId="0"/>
  </sheetViews>
  <sheetFormatPr defaultColWidth="0" defaultRowHeight="13.5" customHeight="1" zeroHeight="1" x14ac:dyDescent="0.25"/>
  <cols>
    <col min="1" max="34" width="2.46484375" style="255" customWidth="1"/>
    <col min="35" max="122" width="2.46484375" style="254" customWidth="1"/>
    <col min="123" max="16384" width="2.46484375" style="254" hidden="1"/>
  </cols>
  <sheetData>
    <row r="1" spans="2:34" ht="13.5" customHeight="1" x14ac:dyDescent="0.2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row>
    <row r="2" spans="2:34" ht="12.75" x14ac:dyDescent="0.25">
      <c r="S2" s="254"/>
      <c r="AH2" s="254"/>
    </row>
    <row r="3" spans="2:34" ht="12.75" x14ac:dyDescent="0.2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row>
    <row r="4" spans="2:34" ht="12.75" x14ac:dyDescent="0.25"/>
    <row r="5" spans="2:34" ht="12.75" x14ac:dyDescent="0.25"/>
    <row r="6" spans="2:34" ht="12.75" x14ac:dyDescent="0.25"/>
    <row r="7" spans="2:34" ht="12.75" x14ac:dyDescent="0.25"/>
    <row r="8" spans="2:34" ht="12.75" x14ac:dyDescent="0.25"/>
    <row r="9" spans="2:34" ht="12.75" x14ac:dyDescent="0.25">
      <c r="AH9" s="254"/>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54"/>
    </row>
    <row r="18" spans="12:34" ht="12.75" x14ac:dyDescent="0.25"/>
    <row r="19" spans="12:34" ht="12.75" x14ac:dyDescent="0.25"/>
    <row r="20" spans="12:34" ht="12.75" x14ac:dyDescent="0.25">
      <c r="AH20" s="254"/>
    </row>
    <row r="21" spans="12:34" ht="12.75" x14ac:dyDescent="0.25">
      <c r="AH21" s="254"/>
    </row>
    <row r="22" spans="12:34" ht="12.75" x14ac:dyDescent="0.25"/>
    <row r="23" spans="12:34" ht="12.75" x14ac:dyDescent="0.25"/>
    <row r="24" spans="12:34" ht="12.75" x14ac:dyDescent="0.25">
      <c r="Q24" s="254"/>
    </row>
    <row r="25" spans="12:34" ht="12.75" x14ac:dyDescent="0.25"/>
    <row r="26" spans="12:34" ht="12.75" x14ac:dyDescent="0.25"/>
    <row r="27" spans="12:34" ht="12.75" x14ac:dyDescent="0.25"/>
    <row r="28" spans="12:34" ht="12.75" x14ac:dyDescent="0.25">
      <c r="O28" s="254"/>
      <c r="T28" s="254"/>
      <c r="AH28" s="254"/>
    </row>
    <row r="29" spans="12:34" ht="12.75" x14ac:dyDescent="0.25"/>
    <row r="30" spans="12:34" ht="12.75" x14ac:dyDescent="0.25"/>
    <row r="31" spans="12:34" ht="12.75" x14ac:dyDescent="0.25">
      <c r="Q31" s="254"/>
    </row>
    <row r="32" spans="12:34" ht="12.75" x14ac:dyDescent="0.25">
      <c r="L32" s="254"/>
    </row>
    <row r="33" spans="2:34" ht="12.75" x14ac:dyDescent="0.25">
      <c r="C33" s="254"/>
      <c r="E33" s="254"/>
      <c r="G33" s="254"/>
      <c r="I33" s="254"/>
      <c r="X33" s="254"/>
    </row>
    <row r="34" spans="2:34" ht="12.75" x14ac:dyDescent="0.25">
      <c r="B34" s="254"/>
      <c r="P34" s="254"/>
      <c r="R34" s="254"/>
      <c r="T34" s="254"/>
    </row>
    <row r="35" spans="2:34" ht="12.75" x14ac:dyDescent="0.25">
      <c r="D35" s="254"/>
      <c r="W35" s="254"/>
      <c r="AC35" s="254"/>
      <c r="AD35" s="254"/>
      <c r="AE35" s="254"/>
      <c r="AF35" s="254"/>
      <c r="AG35" s="254"/>
      <c r="AH35" s="254"/>
    </row>
    <row r="36" spans="2:34" ht="12.75" x14ac:dyDescent="0.25">
      <c r="H36" s="254"/>
      <c r="J36" s="254"/>
      <c r="K36" s="254"/>
      <c r="M36" s="254"/>
      <c r="Y36" s="254"/>
      <c r="Z36" s="254"/>
      <c r="AA36" s="254"/>
      <c r="AB36" s="254"/>
      <c r="AC36" s="254"/>
      <c r="AD36" s="254"/>
      <c r="AE36" s="254"/>
      <c r="AF36" s="254"/>
      <c r="AG36" s="254"/>
      <c r="AH36" s="254"/>
    </row>
    <row r="37" spans="2:34" ht="12.75" x14ac:dyDescent="0.25">
      <c r="AH37" s="254"/>
    </row>
    <row r="38" spans="2:34" ht="12.75" x14ac:dyDescent="0.25">
      <c r="AG38" s="254"/>
      <c r="AH38" s="254"/>
    </row>
    <row r="39" spans="2:34" ht="12.75" x14ac:dyDescent="0.25"/>
    <row r="40" spans="2:34" ht="12.75" x14ac:dyDescent="0.25">
      <c r="X40" s="254"/>
    </row>
    <row r="41" spans="2:34" ht="12.75" x14ac:dyDescent="0.25">
      <c r="R41" s="254"/>
    </row>
    <row r="42" spans="2:34" ht="12.75" x14ac:dyDescent="0.25">
      <c r="W42" s="254"/>
    </row>
    <row r="43" spans="2:34" ht="12.75" x14ac:dyDescent="0.25">
      <c r="Y43" s="254"/>
      <c r="Z43" s="254"/>
      <c r="AA43" s="254"/>
      <c r="AB43" s="254"/>
      <c r="AC43" s="254"/>
      <c r="AD43" s="254"/>
      <c r="AE43" s="254"/>
      <c r="AF43" s="254"/>
      <c r="AG43" s="254"/>
      <c r="AH43" s="254"/>
    </row>
    <row r="44" spans="2:34" ht="12.75" x14ac:dyDescent="0.25">
      <c r="AH44" s="254"/>
    </row>
    <row r="45" spans="2:34" ht="12.75" x14ac:dyDescent="0.25">
      <c r="X45" s="254"/>
    </row>
    <row r="46" spans="2:34" ht="12.75" x14ac:dyDescent="0.25"/>
    <row r="47" spans="2:34" ht="12.75" x14ac:dyDescent="0.25"/>
    <row r="48" spans="2:34" ht="12.75" x14ac:dyDescent="0.25">
      <c r="W48" s="254"/>
      <c r="Y48" s="254"/>
      <c r="Z48" s="254"/>
      <c r="AA48" s="254"/>
      <c r="AB48" s="254"/>
      <c r="AC48" s="254"/>
      <c r="AD48" s="254"/>
      <c r="AE48" s="254"/>
      <c r="AF48" s="254"/>
      <c r="AG48" s="254"/>
      <c r="AH48" s="254"/>
    </row>
    <row r="49" spans="28:34" ht="12.75" x14ac:dyDescent="0.25"/>
    <row r="50" spans="28:34" ht="12.75" x14ac:dyDescent="0.25">
      <c r="AE50" s="254"/>
      <c r="AF50" s="254"/>
      <c r="AG50" s="254"/>
      <c r="AH50" s="254"/>
    </row>
    <row r="51" spans="28:34" ht="12.75" x14ac:dyDescent="0.25">
      <c r="AC51" s="254"/>
      <c r="AD51" s="254"/>
      <c r="AE51" s="254"/>
      <c r="AF51" s="254"/>
      <c r="AG51" s="254"/>
      <c r="AH51" s="254"/>
    </row>
    <row r="52" spans="28:34" ht="12.75" x14ac:dyDescent="0.25"/>
    <row r="53" spans="28:34" ht="12.75" x14ac:dyDescent="0.25">
      <c r="AF53" s="254"/>
      <c r="AG53" s="254"/>
      <c r="AH53" s="254"/>
    </row>
    <row r="54" spans="28:34" ht="12.75" x14ac:dyDescent="0.25">
      <c r="AH54" s="254"/>
    </row>
    <row r="55" spans="28:34" ht="12.75" x14ac:dyDescent="0.25"/>
    <row r="56" spans="28:34" ht="12.75" x14ac:dyDescent="0.25">
      <c r="AB56" s="254"/>
      <c r="AC56" s="254"/>
      <c r="AD56" s="254"/>
      <c r="AE56" s="254"/>
      <c r="AF56" s="254"/>
      <c r="AG56" s="254"/>
      <c r="AH56" s="254"/>
    </row>
    <row r="57" spans="28:34" ht="12.75" x14ac:dyDescent="0.25">
      <c r="AH57" s="254"/>
    </row>
    <row r="58" spans="28:34" ht="12.75" x14ac:dyDescent="0.25">
      <c r="AH58" s="254"/>
    </row>
    <row r="59" spans="28:34" ht="12.75" x14ac:dyDescent="0.25">
      <c r="AG59" s="254"/>
      <c r="AH59" s="254"/>
    </row>
    <row r="60" spans="28:34" ht="12.75" x14ac:dyDescent="0.25"/>
    <row r="61" spans="28:34" ht="12.75" x14ac:dyDescent="0.25"/>
    <row r="62" spans="28:34" ht="12.75" x14ac:dyDescent="0.25"/>
    <row r="63" spans="28:34" ht="12.75" x14ac:dyDescent="0.25">
      <c r="AH63" s="254"/>
    </row>
    <row r="64" spans="28:34" ht="12.75" x14ac:dyDescent="0.25">
      <c r="AG64" s="254"/>
      <c r="AH64" s="254"/>
    </row>
    <row r="65" spans="28:34" ht="12.75" x14ac:dyDescent="0.25"/>
    <row r="66" spans="28:34" ht="12.75" x14ac:dyDescent="0.25"/>
    <row r="67" spans="28:34" ht="12.75" x14ac:dyDescent="0.25"/>
    <row r="68" spans="28:34" ht="12.75" x14ac:dyDescent="0.25">
      <c r="AB68" s="254"/>
      <c r="AC68" s="254"/>
      <c r="AD68" s="254"/>
      <c r="AE68" s="254"/>
      <c r="AF68" s="254"/>
      <c r="AG68" s="254"/>
      <c r="AH68" s="254"/>
    </row>
    <row r="69" spans="28:34" ht="12.75" x14ac:dyDescent="0.25">
      <c r="AF69" s="254"/>
      <c r="AG69" s="254"/>
      <c r="AH69" s="254"/>
    </row>
    <row r="70" spans="28:34" ht="12.75" x14ac:dyDescent="0.25"/>
    <row r="71" spans="28:34" ht="12.75" x14ac:dyDescent="0.25"/>
    <row r="72" spans="28:34" ht="12.75" x14ac:dyDescent="0.25"/>
    <row r="73" spans="28:34" ht="12.75" x14ac:dyDescent="0.25"/>
    <row r="74" spans="28:34" ht="12.75" x14ac:dyDescent="0.25"/>
    <row r="75" spans="28:34" ht="12.75" x14ac:dyDescent="0.25">
      <c r="AH75" s="254"/>
    </row>
    <row r="76" spans="28:34" ht="12.75" x14ac:dyDescent="0.25">
      <c r="AF76" s="254"/>
      <c r="AG76" s="254"/>
      <c r="AH76" s="254"/>
    </row>
    <row r="77" spans="28:34" ht="12.75" x14ac:dyDescent="0.25">
      <c r="AG77" s="254"/>
      <c r="AH77" s="254"/>
    </row>
    <row r="78" spans="28:34" ht="12.75" x14ac:dyDescent="0.25"/>
    <row r="79" spans="28:34" ht="12.75" x14ac:dyDescent="0.25"/>
    <row r="80" spans="28:34" ht="12.75" x14ac:dyDescent="0.25"/>
    <row r="81" spans="25:34" ht="12.75" x14ac:dyDescent="0.25"/>
    <row r="82" spans="25:34" ht="12.75" x14ac:dyDescent="0.25">
      <c r="Y82" s="254"/>
    </row>
    <row r="83" spans="25:34" ht="12.75" x14ac:dyDescent="0.25">
      <c r="Y83" s="254"/>
      <c r="Z83" s="254"/>
      <c r="AA83" s="254"/>
      <c r="AB83" s="254"/>
      <c r="AC83" s="254"/>
      <c r="AD83" s="254"/>
      <c r="AE83" s="254"/>
      <c r="AF83" s="254"/>
      <c r="AG83" s="254"/>
      <c r="AH83" s="254"/>
    </row>
    <row r="84" spans="25:34" ht="12.75" x14ac:dyDescent="0.25"/>
    <row r="85" spans="25:34" ht="12.75" x14ac:dyDescent="0.25"/>
    <row r="86" spans="25:34" ht="12.75" x14ac:dyDescent="0.25"/>
    <row r="87" spans="25:34" ht="12.75" x14ac:dyDescent="0.25"/>
    <row r="88" spans="25:34" ht="12.75" x14ac:dyDescent="0.25">
      <c r="AH88" s="254"/>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4"/>
      <c r="AG94" s="254"/>
      <c r="AH94" s="254"/>
    </row>
    <row r="95" spans="25:34" ht="13.5" customHeight="1" x14ac:dyDescent="0.25">
      <c r="AH95" s="254"/>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4"/>
    </row>
    <row r="102" spans="33:34" ht="13.5" customHeight="1" x14ac:dyDescent="0.25"/>
    <row r="103" spans="33:34" ht="13.5" customHeight="1" x14ac:dyDescent="0.25"/>
    <row r="104" spans="33:34" ht="13.5" customHeight="1" x14ac:dyDescent="0.25">
      <c r="AG104" s="254"/>
      <c r="AH104" s="254"/>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4"/>
    </row>
    <row r="117" spans="34:122" ht="13.5" customHeight="1" x14ac:dyDescent="0.25"/>
    <row r="118" spans="34:122" ht="13.5" customHeight="1" x14ac:dyDescent="0.25"/>
    <row r="119" spans="34:122" ht="13.5" customHeight="1" x14ac:dyDescent="0.25"/>
    <row r="120" spans="34:122" ht="13.5" customHeight="1" x14ac:dyDescent="0.25">
      <c r="AH120" s="254"/>
    </row>
    <row r="121" spans="34:122" ht="13.5" customHeight="1" x14ac:dyDescent="0.25">
      <c r="AH121" s="254"/>
    </row>
    <row r="122" spans="34:122" ht="13.5" customHeight="1" x14ac:dyDescent="0.25"/>
    <row r="123" spans="34:122" ht="13.5" customHeight="1" x14ac:dyDescent="0.25"/>
    <row r="124" spans="34:122" ht="13.5" customHeight="1" x14ac:dyDescent="0.25"/>
    <row r="125" spans="34:122" ht="13.5" customHeight="1" x14ac:dyDescent="0.25">
      <c r="DR125" s="254" t="s">
        <v>494</v>
      </c>
    </row>
  </sheetData>
  <sheetProtection algorithmName="SHA-512" hashValue="xHPrIWBiq17HEFRyw+RQ2B1hOfOhS0sWg6ZBBvbG+xSTAtr7a6qxJH2S312ixGPC2fjDRKvmSfXSpPusR1fAAA==" saltValue="vrCUk3+lqlVsrX3goA/jJ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44" customWidth="1"/>
    <col min="2" max="8" width="13.3984375" style="144" customWidth="1"/>
    <col min="9" max="16384" width="11.1328125" style="144"/>
  </cols>
  <sheetData>
    <row r="1" spans="1:8" x14ac:dyDescent="0.25">
      <c r="A1" s="138"/>
      <c r="B1" s="139"/>
      <c r="C1" s="140"/>
      <c r="D1" s="141"/>
      <c r="E1" s="142"/>
      <c r="F1" s="142"/>
      <c r="G1" s="142"/>
      <c r="H1" s="143"/>
    </row>
    <row r="2" spans="1:8" x14ac:dyDescent="0.25">
      <c r="A2" s="145"/>
      <c r="B2" s="146"/>
      <c r="C2" s="147"/>
      <c r="D2" s="148" t="s">
        <v>53</v>
      </c>
      <c r="E2" s="149"/>
      <c r="F2" s="150" t="s">
        <v>544</v>
      </c>
      <c r="G2" s="151"/>
      <c r="H2" s="152"/>
    </row>
    <row r="3" spans="1:8" x14ac:dyDescent="0.25">
      <c r="A3" s="148" t="s">
        <v>537</v>
      </c>
      <c r="B3" s="153"/>
      <c r="C3" s="154"/>
      <c r="D3" s="155">
        <v>171047</v>
      </c>
      <c r="E3" s="156"/>
      <c r="F3" s="157">
        <v>167497</v>
      </c>
      <c r="G3" s="158"/>
      <c r="H3" s="159"/>
    </row>
    <row r="4" spans="1:8" x14ac:dyDescent="0.25">
      <c r="A4" s="160"/>
      <c r="B4" s="161"/>
      <c r="C4" s="162"/>
      <c r="D4" s="163">
        <v>79135</v>
      </c>
      <c r="E4" s="164"/>
      <c r="F4" s="165">
        <v>82571</v>
      </c>
      <c r="G4" s="166"/>
      <c r="H4" s="167"/>
    </row>
    <row r="5" spans="1:8" x14ac:dyDescent="0.25">
      <c r="A5" s="148" t="s">
        <v>539</v>
      </c>
      <c r="B5" s="153"/>
      <c r="C5" s="154"/>
      <c r="D5" s="155">
        <v>336443</v>
      </c>
      <c r="E5" s="156"/>
      <c r="F5" s="157">
        <v>190274</v>
      </c>
      <c r="G5" s="158"/>
      <c r="H5" s="159"/>
    </row>
    <row r="6" spans="1:8" x14ac:dyDescent="0.25">
      <c r="A6" s="160"/>
      <c r="B6" s="161"/>
      <c r="C6" s="162"/>
      <c r="D6" s="163">
        <v>46429</v>
      </c>
      <c r="E6" s="164"/>
      <c r="F6" s="165">
        <v>88584</v>
      </c>
      <c r="G6" s="166"/>
      <c r="H6" s="167"/>
    </row>
    <row r="7" spans="1:8" x14ac:dyDescent="0.25">
      <c r="A7" s="148" t="s">
        <v>540</v>
      </c>
      <c r="B7" s="153"/>
      <c r="C7" s="154"/>
      <c r="D7" s="155">
        <v>302933</v>
      </c>
      <c r="E7" s="156"/>
      <c r="F7" s="157">
        <v>200194</v>
      </c>
      <c r="G7" s="158"/>
      <c r="H7" s="159"/>
    </row>
    <row r="8" spans="1:8" x14ac:dyDescent="0.25">
      <c r="A8" s="160"/>
      <c r="B8" s="161"/>
      <c r="C8" s="162"/>
      <c r="D8" s="163">
        <v>101263</v>
      </c>
      <c r="E8" s="164"/>
      <c r="F8" s="165">
        <v>106422</v>
      </c>
      <c r="G8" s="166"/>
      <c r="H8" s="167"/>
    </row>
    <row r="9" spans="1:8" x14ac:dyDescent="0.25">
      <c r="A9" s="148" t="s">
        <v>541</v>
      </c>
      <c r="B9" s="153"/>
      <c r="C9" s="154"/>
      <c r="D9" s="155">
        <v>256420</v>
      </c>
      <c r="E9" s="156"/>
      <c r="F9" s="157">
        <v>196914</v>
      </c>
      <c r="G9" s="158"/>
      <c r="H9" s="159"/>
    </row>
    <row r="10" spans="1:8" x14ac:dyDescent="0.25">
      <c r="A10" s="160"/>
      <c r="B10" s="161"/>
      <c r="C10" s="162"/>
      <c r="D10" s="163">
        <v>124222</v>
      </c>
      <c r="E10" s="164"/>
      <c r="F10" s="165">
        <v>98966</v>
      </c>
      <c r="G10" s="166"/>
      <c r="H10" s="167"/>
    </row>
    <row r="11" spans="1:8" x14ac:dyDescent="0.25">
      <c r="A11" s="148" t="s">
        <v>542</v>
      </c>
      <c r="B11" s="153"/>
      <c r="C11" s="154"/>
      <c r="D11" s="155">
        <v>201484</v>
      </c>
      <c r="E11" s="156"/>
      <c r="F11" s="157">
        <v>204757</v>
      </c>
      <c r="G11" s="158"/>
      <c r="H11" s="159"/>
    </row>
    <row r="12" spans="1:8" x14ac:dyDescent="0.25">
      <c r="A12" s="160"/>
      <c r="B12" s="161"/>
      <c r="C12" s="168"/>
      <c r="D12" s="163">
        <v>156778</v>
      </c>
      <c r="E12" s="164"/>
      <c r="F12" s="165">
        <v>106071</v>
      </c>
      <c r="G12" s="166"/>
      <c r="H12" s="167"/>
    </row>
    <row r="13" spans="1:8" x14ac:dyDescent="0.25">
      <c r="A13" s="148"/>
      <c r="B13" s="153"/>
      <c r="C13" s="169"/>
      <c r="D13" s="170">
        <v>253665</v>
      </c>
      <c r="E13" s="171"/>
      <c r="F13" s="172">
        <v>191927</v>
      </c>
      <c r="G13" s="173"/>
      <c r="H13" s="159"/>
    </row>
    <row r="14" spans="1:8" x14ac:dyDescent="0.25">
      <c r="A14" s="160"/>
      <c r="B14" s="161"/>
      <c r="C14" s="162"/>
      <c r="D14" s="163">
        <v>101565</v>
      </c>
      <c r="E14" s="164"/>
      <c r="F14" s="165">
        <v>96523</v>
      </c>
      <c r="G14" s="166"/>
      <c r="H14" s="167"/>
    </row>
    <row r="17" spans="1:11" x14ac:dyDescent="0.25">
      <c r="A17" s="144" t="s">
        <v>54</v>
      </c>
    </row>
    <row r="18" spans="1:11" x14ac:dyDescent="0.2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5">
      <c r="A19" s="174" t="s">
        <v>55</v>
      </c>
      <c r="B19" s="174">
        <f>ROUND(VALUE(SUBSTITUTE(実質収支比率等に係る経年分析!F$48,"▲","-")),2)</f>
        <v>2.84</v>
      </c>
      <c r="C19" s="174">
        <f>ROUND(VALUE(SUBSTITUTE(実質収支比率等に係る経年分析!G$48,"▲","-")),2)</f>
        <v>7.66</v>
      </c>
      <c r="D19" s="174">
        <f>ROUND(VALUE(SUBSTITUTE(実質収支比率等に係る経年分析!H$48,"▲","-")),2)</f>
        <v>3.67</v>
      </c>
      <c r="E19" s="174">
        <f>ROUND(VALUE(SUBSTITUTE(実質収支比率等に係る経年分析!I$48,"▲","-")),2)</f>
        <v>4.54</v>
      </c>
      <c r="F19" s="174">
        <f>ROUND(VALUE(SUBSTITUTE(実質収支比率等に係る経年分析!J$48,"▲","-")),2)</f>
        <v>4.5599999999999996</v>
      </c>
    </row>
    <row r="20" spans="1:11" x14ac:dyDescent="0.25">
      <c r="A20" s="174" t="s">
        <v>56</v>
      </c>
      <c r="B20" s="174">
        <f>ROUND(VALUE(SUBSTITUTE(実質収支比率等に係る経年分析!F$47,"▲","-")),2)</f>
        <v>12.98</v>
      </c>
      <c r="C20" s="174">
        <f>ROUND(VALUE(SUBSTITUTE(実質収支比率等に係る経年分析!G$47,"▲","-")),2)</f>
        <v>16.75</v>
      </c>
      <c r="D20" s="174">
        <f>ROUND(VALUE(SUBSTITUTE(実質収支比率等に係る経年分析!H$47,"▲","-")),2)</f>
        <v>15.59</v>
      </c>
      <c r="E20" s="174">
        <f>ROUND(VALUE(SUBSTITUTE(実質収支比率等に係る経年分析!I$47,"▲","-")),2)</f>
        <v>23</v>
      </c>
      <c r="F20" s="174">
        <f>ROUND(VALUE(SUBSTITUTE(実質収支比率等に係る経年分析!J$47,"▲","-")),2)</f>
        <v>21.82</v>
      </c>
    </row>
    <row r="21" spans="1:11" x14ac:dyDescent="0.25">
      <c r="A21" s="174" t="s">
        <v>57</v>
      </c>
      <c r="B21" s="174">
        <f>IF(ISNUMBER(VALUE(SUBSTITUTE(実質収支比率等に係る経年分析!F$49,"▲","-"))),ROUND(VALUE(SUBSTITUTE(実質収支比率等に係る経年分析!F$49,"▲","-")),2),NA())</f>
        <v>-16.53</v>
      </c>
      <c r="C21" s="174">
        <f>IF(ISNUMBER(VALUE(SUBSTITUTE(実質収支比率等に係る経年分析!G$49,"▲","-"))),ROUND(VALUE(SUBSTITUTE(実質収支比率等に係る経年分析!G$49,"▲","-")),2),NA())</f>
        <v>7.13</v>
      </c>
      <c r="D21" s="174">
        <f>IF(ISNUMBER(VALUE(SUBSTITUTE(実質収支比率等に係る経年分析!H$49,"▲","-"))),ROUND(VALUE(SUBSTITUTE(実質収支比率等に係る経年分析!H$49,"▲","-")),2),NA())</f>
        <v>-8.32</v>
      </c>
      <c r="E21" s="174">
        <f>IF(ISNUMBER(VALUE(SUBSTITUTE(実質収支比率等に係る経年分析!I$49,"▲","-"))),ROUND(VALUE(SUBSTITUTE(実質収支比率等に係る経年分析!I$49,"▲","-")),2),NA())</f>
        <v>6.78</v>
      </c>
      <c r="F21" s="174">
        <f>IF(ISNUMBER(VALUE(SUBSTITUTE(実質収支比率等に係る経年分析!J$49,"▲","-"))),ROUND(VALUE(SUBSTITUTE(実質収支比率等に係る経年分析!J$49,"▲","-")),2),NA())</f>
        <v>-4.17</v>
      </c>
    </row>
    <row r="24" spans="1:11" x14ac:dyDescent="0.25">
      <c r="A24" s="144" t="s">
        <v>58</v>
      </c>
    </row>
    <row r="25" spans="1:11" x14ac:dyDescent="0.2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5">
      <c r="A26" s="175"/>
      <c r="B26" s="175" t="s">
        <v>59</v>
      </c>
      <c r="C26" s="175" t="s">
        <v>60</v>
      </c>
      <c r="D26" s="175" t="s">
        <v>59</v>
      </c>
      <c r="E26" s="175" t="s">
        <v>60</v>
      </c>
      <c r="F26" s="175" t="s">
        <v>59</v>
      </c>
      <c r="G26" s="175" t="s">
        <v>60</v>
      </c>
      <c r="H26" s="175" t="s">
        <v>59</v>
      </c>
      <c r="I26" s="175" t="s">
        <v>60</v>
      </c>
      <c r="J26" s="175" t="s">
        <v>59</v>
      </c>
      <c r="K26" s="175" t="s">
        <v>60</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str">
        <f>IF(連結実質赤字比率に係る赤字・黒字の構成分析!C$41="",NA(),連結実質赤字比率に係る赤字・黒字の構成分析!C$41)</f>
        <v>下水道事業会計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0.79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5">
      <c r="A31" s="175" t="str">
        <f>IF(連結実質赤字比率に係る赤字・黒字の構成分析!C$39="",NA(),連結実質赤字比率に係る赤字・黒字の構成分析!C$39)</f>
        <v>国民健康保険特別会計（直診勘定）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5">
      <c r="A32" s="175" t="str">
        <f>IF(連結実質赤字比率に係る赤字・黒字の構成分析!C$38="",NA(),連結実質赤字比率に係る赤字・黒字の構成分析!C$38)</f>
        <v>国民健康保険特別会計（保険事業勘定）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2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2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1.1399999999999999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v>
      </c>
    </row>
    <row r="35" spans="1:16" x14ac:dyDescent="0.2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4.4000000000000004</v>
      </c>
    </row>
    <row r="36" spans="1:16" x14ac:dyDescent="0.2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4.55</v>
      </c>
    </row>
    <row r="39" spans="1:16" x14ac:dyDescent="0.25">
      <c r="A39" s="144" t="s">
        <v>61</v>
      </c>
    </row>
    <row r="40" spans="1:16" x14ac:dyDescent="0.2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5">
      <c r="A42" s="176" t="s">
        <v>64</v>
      </c>
      <c r="B42" s="176"/>
      <c r="C42" s="176"/>
      <c r="D42" s="176">
        <f>'実質公債費比率（分子）の構造'!K$52</f>
        <v>1084</v>
      </c>
      <c r="E42" s="176"/>
      <c r="F42" s="176"/>
      <c r="G42" s="176">
        <f>'実質公債費比率（分子）の構造'!L$52</f>
        <v>1071</v>
      </c>
      <c r="H42" s="176"/>
      <c r="I42" s="176"/>
      <c r="J42" s="176">
        <f>'実質公債費比率（分子）の構造'!M$52</f>
        <v>1056</v>
      </c>
      <c r="K42" s="176"/>
      <c r="L42" s="176"/>
      <c r="M42" s="176">
        <f>'実質公債費比率（分子）の構造'!N$52</f>
        <v>985</v>
      </c>
      <c r="N42" s="176"/>
      <c r="O42" s="176"/>
      <c r="P42" s="176">
        <f>'実質公債費比率（分子）の構造'!O$52</f>
        <v>947</v>
      </c>
    </row>
    <row r="43" spans="1:16" x14ac:dyDescent="0.25">
      <c r="A43" s="176" t="s">
        <v>65</v>
      </c>
      <c r="B43" s="176">
        <f>'実質公債費比率（分子）の構造'!K$51</f>
        <v>0</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25">
      <c r="A44" s="176" t="s">
        <v>66</v>
      </c>
      <c r="B44" s="176">
        <f>'実質公債費比率（分子）の構造'!K$50</f>
        <v>4</v>
      </c>
      <c r="C44" s="176"/>
      <c r="D44" s="176"/>
      <c r="E44" s="176">
        <f>'実質公債費比率（分子）の構造'!L$50</f>
        <v>7</v>
      </c>
      <c r="F44" s="176"/>
      <c r="G44" s="176"/>
      <c r="H44" s="176">
        <f>'実質公債費比率（分子）の構造'!M$50</f>
        <v>17</v>
      </c>
      <c r="I44" s="176"/>
      <c r="J44" s="176"/>
      <c r="K44" s="176">
        <f>'実質公債費比率（分子）の構造'!N$50</f>
        <v>19</v>
      </c>
      <c r="L44" s="176"/>
      <c r="M44" s="176"/>
      <c r="N44" s="176">
        <f>'実質公債費比率（分子）の構造'!O$50</f>
        <v>20</v>
      </c>
      <c r="O44" s="176"/>
      <c r="P44" s="176"/>
    </row>
    <row r="45" spans="1:16" x14ac:dyDescent="0.25">
      <c r="A45" s="176" t="s">
        <v>67</v>
      </c>
      <c r="B45" s="176">
        <f>'実質公債費比率（分子）の構造'!K$49</f>
        <v>35</v>
      </c>
      <c r="C45" s="176"/>
      <c r="D45" s="176"/>
      <c r="E45" s="176">
        <f>'実質公債費比率（分子）の構造'!L$49</f>
        <v>42</v>
      </c>
      <c r="F45" s="176"/>
      <c r="G45" s="176"/>
      <c r="H45" s="176">
        <f>'実質公債費比率（分子）の構造'!M$49</f>
        <v>48</v>
      </c>
      <c r="I45" s="176"/>
      <c r="J45" s="176"/>
      <c r="K45" s="176">
        <f>'実質公債費比率（分子）の構造'!N$49</f>
        <v>53</v>
      </c>
      <c r="L45" s="176"/>
      <c r="M45" s="176"/>
      <c r="N45" s="176">
        <f>'実質公債費比率（分子）の構造'!O$49</f>
        <v>44</v>
      </c>
      <c r="O45" s="176"/>
      <c r="P45" s="176"/>
    </row>
    <row r="46" spans="1:16" x14ac:dyDescent="0.25">
      <c r="A46" s="176" t="s">
        <v>68</v>
      </c>
      <c r="B46" s="176">
        <f>'実質公債費比率（分子）の構造'!K$48</f>
        <v>231</v>
      </c>
      <c r="C46" s="176"/>
      <c r="D46" s="176"/>
      <c r="E46" s="176">
        <f>'実質公債費比率（分子）の構造'!L$48</f>
        <v>254</v>
      </c>
      <c r="F46" s="176"/>
      <c r="G46" s="176"/>
      <c r="H46" s="176">
        <f>'実質公債費比率（分子）の構造'!M$48</f>
        <v>179</v>
      </c>
      <c r="I46" s="176"/>
      <c r="J46" s="176"/>
      <c r="K46" s="176">
        <f>'実質公債費比率（分子）の構造'!N$48</f>
        <v>169</v>
      </c>
      <c r="L46" s="176"/>
      <c r="M46" s="176"/>
      <c r="N46" s="176">
        <f>'実質公債費比率（分子）の構造'!O$48</f>
        <v>193</v>
      </c>
      <c r="O46" s="176"/>
      <c r="P46" s="176"/>
    </row>
    <row r="47" spans="1:16" x14ac:dyDescent="0.2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71</v>
      </c>
      <c r="B49" s="176">
        <f>'実質公債費比率（分子）の構造'!K$45</f>
        <v>1203</v>
      </c>
      <c r="C49" s="176"/>
      <c r="D49" s="176"/>
      <c r="E49" s="176">
        <f>'実質公債費比率（分子）の構造'!L$45</f>
        <v>1218</v>
      </c>
      <c r="F49" s="176"/>
      <c r="G49" s="176"/>
      <c r="H49" s="176">
        <f>'実質公債費比率（分子）の構造'!M$45</f>
        <v>1227</v>
      </c>
      <c r="I49" s="176"/>
      <c r="J49" s="176"/>
      <c r="K49" s="176">
        <f>'実質公債費比率（分子）の構造'!N$45</f>
        <v>1124</v>
      </c>
      <c r="L49" s="176"/>
      <c r="M49" s="176"/>
      <c r="N49" s="176">
        <f>'実質公債費比率（分子）の構造'!O$45</f>
        <v>1094</v>
      </c>
      <c r="O49" s="176"/>
      <c r="P49" s="176"/>
    </row>
    <row r="50" spans="1:16" x14ac:dyDescent="0.25">
      <c r="A50" s="176" t="s">
        <v>72</v>
      </c>
      <c r="B50" s="176" t="e">
        <f>NA()</f>
        <v>#N/A</v>
      </c>
      <c r="C50" s="176">
        <f>IF(ISNUMBER('実質公債費比率（分子）の構造'!K$53),'実質公債費比率（分子）の構造'!K$53,NA())</f>
        <v>389</v>
      </c>
      <c r="D50" s="176" t="e">
        <f>NA()</f>
        <v>#N/A</v>
      </c>
      <c r="E50" s="176" t="e">
        <f>NA()</f>
        <v>#N/A</v>
      </c>
      <c r="F50" s="176">
        <f>IF(ISNUMBER('実質公債費比率（分子）の構造'!L$53),'実質公債費比率（分子）の構造'!L$53,NA())</f>
        <v>451</v>
      </c>
      <c r="G50" s="176" t="e">
        <f>NA()</f>
        <v>#N/A</v>
      </c>
      <c r="H50" s="176" t="e">
        <f>NA()</f>
        <v>#N/A</v>
      </c>
      <c r="I50" s="176">
        <f>IF(ISNUMBER('実質公債費比率（分子）の構造'!M$53),'実質公債費比率（分子）の構造'!M$53,NA())</f>
        <v>416</v>
      </c>
      <c r="J50" s="176" t="e">
        <f>NA()</f>
        <v>#N/A</v>
      </c>
      <c r="K50" s="176" t="e">
        <f>NA()</f>
        <v>#N/A</v>
      </c>
      <c r="L50" s="176">
        <f>IF(ISNUMBER('実質公債費比率（分子）の構造'!N$53),'実質公債費比率（分子）の構造'!N$53,NA())</f>
        <v>380</v>
      </c>
      <c r="M50" s="176" t="e">
        <f>NA()</f>
        <v>#N/A</v>
      </c>
      <c r="N50" s="176" t="e">
        <f>NA()</f>
        <v>#N/A</v>
      </c>
      <c r="O50" s="176">
        <f>IF(ISNUMBER('実質公債費比率（分子）の構造'!O$53),'実質公債費比率（分子）の構造'!O$53,NA())</f>
        <v>404</v>
      </c>
      <c r="P50" s="176" t="e">
        <f>NA()</f>
        <v>#N/A</v>
      </c>
    </row>
    <row r="53" spans="1:16" x14ac:dyDescent="0.25">
      <c r="A53" s="144" t="s">
        <v>73</v>
      </c>
    </row>
    <row r="54" spans="1:16" x14ac:dyDescent="0.2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5">
      <c r="A56" s="175" t="s">
        <v>44</v>
      </c>
      <c r="B56" s="175"/>
      <c r="C56" s="175"/>
      <c r="D56" s="175">
        <f>'将来負担比率（分子）の構造'!I$52</f>
        <v>8766</v>
      </c>
      <c r="E56" s="175"/>
      <c r="F56" s="175"/>
      <c r="G56" s="175">
        <f>'将来負担比率（分子）の構造'!J$52</f>
        <v>8678</v>
      </c>
      <c r="H56" s="175"/>
      <c r="I56" s="175"/>
      <c r="J56" s="175">
        <f>'将来負担比率（分子）の構造'!K$52</f>
        <v>7963</v>
      </c>
      <c r="K56" s="175"/>
      <c r="L56" s="175"/>
      <c r="M56" s="175">
        <f>'将来負担比率（分子）の構造'!L$52</f>
        <v>7763</v>
      </c>
      <c r="N56" s="175"/>
      <c r="O56" s="175"/>
      <c r="P56" s="175">
        <f>'将来負担比率（分子）の構造'!M$52</f>
        <v>7866</v>
      </c>
    </row>
    <row r="57" spans="1:16" x14ac:dyDescent="0.25">
      <c r="A57" s="175" t="s">
        <v>43</v>
      </c>
      <c r="B57" s="175"/>
      <c r="C57" s="175"/>
      <c r="D57" s="175">
        <f>'将来負担比率（分子）の構造'!I$51</f>
        <v>415</v>
      </c>
      <c r="E57" s="175"/>
      <c r="F57" s="175"/>
      <c r="G57" s="175">
        <f>'将来負担比率（分子）の構造'!J$51</f>
        <v>462</v>
      </c>
      <c r="H57" s="175"/>
      <c r="I57" s="175"/>
      <c r="J57" s="175">
        <f>'将来負担比率（分子）の構造'!K$51</f>
        <v>402</v>
      </c>
      <c r="K57" s="175"/>
      <c r="L57" s="175"/>
      <c r="M57" s="175">
        <f>'将来負担比率（分子）の構造'!L$51</f>
        <v>633</v>
      </c>
      <c r="N57" s="175"/>
      <c r="O57" s="175"/>
      <c r="P57" s="175">
        <f>'将来負担比率（分子）の構造'!M$51</f>
        <v>584</v>
      </c>
    </row>
    <row r="58" spans="1:16" x14ac:dyDescent="0.25">
      <c r="A58" s="175" t="s">
        <v>42</v>
      </c>
      <c r="B58" s="175"/>
      <c r="C58" s="175"/>
      <c r="D58" s="175">
        <f>'将来負担比率（分子）の構造'!I$50</f>
        <v>4141</v>
      </c>
      <c r="E58" s="175"/>
      <c r="F58" s="175"/>
      <c r="G58" s="175">
        <f>'将来負担比率（分子）の構造'!J$50</f>
        <v>4360</v>
      </c>
      <c r="H58" s="175"/>
      <c r="I58" s="175"/>
      <c r="J58" s="175">
        <f>'将来負担比率（分子）の構造'!K$50</f>
        <v>4484</v>
      </c>
      <c r="K58" s="175"/>
      <c r="L58" s="175"/>
      <c r="M58" s="175">
        <f>'将来負担比率（分子）の構造'!L$50</f>
        <v>5214</v>
      </c>
      <c r="N58" s="175"/>
      <c r="O58" s="175"/>
      <c r="P58" s="175">
        <f>'将来負担比率（分子）の構造'!M$50</f>
        <v>5259</v>
      </c>
    </row>
    <row r="59" spans="1:16" x14ac:dyDescent="0.2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5">
      <c r="A62" s="175" t="s">
        <v>36</v>
      </c>
      <c r="B62" s="175">
        <f>'将来負担比率（分子）の構造'!I$45</f>
        <v>1630</v>
      </c>
      <c r="C62" s="175"/>
      <c r="D62" s="175"/>
      <c r="E62" s="175">
        <f>'将来負担比率（分子）の構造'!J$45</f>
        <v>1604</v>
      </c>
      <c r="F62" s="175"/>
      <c r="G62" s="175"/>
      <c r="H62" s="175">
        <f>'将来負担比率（分子）の構造'!K$45</f>
        <v>1545</v>
      </c>
      <c r="I62" s="175"/>
      <c r="J62" s="175"/>
      <c r="K62" s="175">
        <f>'将来負担比率（分子）の構造'!L$45</f>
        <v>1525</v>
      </c>
      <c r="L62" s="175"/>
      <c r="M62" s="175"/>
      <c r="N62" s="175">
        <f>'将来負担比率（分子）の構造'!M$45</f>
        <v>1473</v>
      </c>
      <c r="O62" s="175"/>
      <c r="P62" s="175"/>
    </row>
    <row r="63" spans="1:16" x14ac:dyDescent="0.25">
      <c r="A63" s="175" t="s">
        <v>35</v>
      </c>
      <c r="B63" s="175">
        <f>'将来負担比率（分子）の構造'!I$44</f>
        <v>368</v>
      </c>
      <c r="C63" s="175"/>
      <c r="D63" s="175"/>
      <c r="E63" s="175">
        <f>'将来負担比率（分子）の構造'!J$44</f>
        <v>327</v>
      </c>
      <c r="F63" s="175"/>
      <c r="G63" s="175"/>
      <c r="H63" s="175">
        <f>'将来負担比率（分子）の構造'!K$44</f>
        <v>279</v>
      </c>
      <c r="I63" s="175"/>
      <c r="J63" s="175"/>
      <c r="K63" s="175">
        <f>'将来負担比率（分子）の構造'!L$44</f>
        <v>1325</v>
      </c>
      <c r="L63" s="175"/>
      <c r="M63" s="175"/>
      <c r="N63" s="175">
        <f>'将来負担比率（分子）の構造'!M$44</f>
        <v>1282</v>
      </c>
      <c r="O63" s="175"/>
      <c r="P63" s="175"/>
    </row>
    <row r="64" spans="1:16" x14ac:dyDescent="0.25">
      <c r="A64" s="175" t="s">
        <v>34</v>
      </c>
      <c r="B64" s="175">
        <f>'将来負担比率（分子）の構造'!I$43</f>
        <v>1885</v>
      </c>
      <c r="C64" s="175"/>
      <c r="D64" s="175"/>
      <c r="E64" s="175">
        <f>'将来負担比率（分子）の構造'!J$43</f>
        <v>1947</v>
      </c>
      <c r="F64" s="175"/>
      <c r="G64" s="175"/>
      <c r="H64" s="175">
        <f>'将来負担比率（分子）の構造'!K$43</f>
        <v>1653</v>
      </c>
      <c r="I64" s="175"/>
      <c r="J64" s="175"/>
      <c r="K64" s="175">
        <f>'将来負担比率（分子）の構造'!L$43</f>
        <v>1826</v>
      </c>
      <c r="L64" s="175"/>
      <c r="M64" s="175"/>
      <c r="N64" s="175">
        <f>'将来負担比率（分子）の構造'!M$43</f>
        <v>1821</v>
      </c>
      <c r="O64" s="175"/>
      <c r="P64" s="175"/>
    </row>
    <row r="65" spans="1:16" x14ac:dyDescent="0.25">
      <c r="A65" s="175" t="s">
        <v>33</v>
      </c>
      <c r="B65" s="175">
        <f>'将来負担比率（分子）の構造'!I$42</f>
        <v>37</v>
      </c>
      <c r="C65" s="175"/>
      <c r="D65" s="175"/>
      <c r="E65" s="175">
        <f>'将来負担比率（分子）の構造'!J$42</f>
        <v>68</v>
      </c>
      <c r="F65" s="175"/>
      <c r="G65" s="175"/>
      <c r="H65" s="175">
        <f>'将来負担比率（分子）の構造'!K$42</f>
        <v>60</v>
      </c>
      <c r="I65" s="175"/>
      <c r="J65" s="175"/>
      <c r="K65" s="175">
        <f>'将来負担比率（分子）の構造'!L$42</f>
        <v>41</v>
      </c>
      <c r="L65" s="175"/>
      <c r="M65" s="175"/>
      <c r="N65" s="175">
        <f>'将来負担比率（分子）の構造'!M$42</f>
        <v>24</v>
      </c>
      <c r="O65" s="175"/>
      <c r="P65" s="175"/>
    </row>
    <row r="66" spans="1:16" x14ac:dyDescent="0.25">
      <c r="A66" s="175" t="s">
        <v>32</v>
      </c>
      <c r="B66" s="175">
        <f>'将来負担比率（分子）の構造'!I$41</f>
        <v>9651</v>
      </c>
      <c r="C66" s="175"/>
      <c r="D66" s="175"/>
      <c r="E66" s="175">
        <f>'将来負担比率（分子）の構造'!J$41</f>
        <v>9687</v>
      </c>
      <c r="F66" s="175"/>
      <c r="G66" s="175"/>
      <c r="H66" s="175">
        <f>'将来負担比率（分子）の構造'!K$41</f>
        <v>9536</v>
      </c>
      <c r="I66" s="175"/>
      <c r="J66" s="175"/>
      <c r="K66" s="175">
        <f>'将来負担比率（分子）の構造'!L$41</f>
        <v>9673</v>
      </c>
      <c r="L66" s="175"/>
      <c r="M66" s="175"/>
      <c r="N66" s="175">
        <f>'将来負担比率（分子）の構造'!M$41</f>
        <v>9769</v>
      </c>
      <c r="O66" s="175"/>
      <c r="P66" s="175"/>
    </row>
    <row r="67" spans="1:16" x14ac:dyDescent="0.25">
      <c r="A67" s="175" t="s">
        <v>76</v>
      </c>
      <c r="B67" s="175" t="e">
        <f>NA()</f>
        <v>#N/A</v>
      </c>
      <c r="C67" s="175">
        <f>IF(ISNUMBER('将来負担比率（分子）の構造'!I$53), IF('将来負担比率（分子）の構造'!I$53 &lt; 0, 0, '将来負担比率（分子）の構造'!I$53), NA())</f>
        <v>248</v>
      </c>
      <c r="D67" s="175" t="e">
        <f>NA()</f>
        <v>#N/A</v>
      </c>
      <c r="E67" s="175" t="e">
        <f>NA()</f>
        <v>#N/A</v>
      </c>
      <c r="F67" s="175">
        <f>IF(ISNUMBER('将来負担比率（分子）の構造'!J$53), IF('将来負担比率（分子）の構造'!J$53 &lt; 0, 0, '将来負担比率（分子）の構造'!J$53), NA())</f>
        <v>132</v>
      </c>
      <c r="G67" s="175" t="e">
        <f>NA()</f>
        <v>#N/A</v>
      </c>
      <c r="H67" s="175" t="e">
        <f>NA()</f>
        <v>#N/A</v>
      </c>
      <c r="I67" s="175">
        <f>IF(ISNUMBER('将来負担比率（分子）の構造'!K$53), IF('将来負担比率（分子）の構造'!K$53 &lt; 0, 0, '将来負担比率（分子）の構造'!K$53), NA())</f>
        <v>223</v>
      </c>
      <c r="J67" s="175" t="e">
        <f>NA()</f>
        <v>#N/A</v>
      </c>
      <c r="K67" s="175" t="e">
        <f>NA()</f>
        <v>#N/A</v>
      </c>
      <c r="L67" s="175">
        <f>IF(ISNUMBER('将来負担比率（分子）の構造'!L$53), IF('将来負担比率（分子）の構造'!L$53 &lt; 0, 0, '将来負担比率（分子）の構造'!L$53), NA())</f>
        <v>780</v>
      </c>
      <c r="M67" s="175" t="e">
        <f>NA()</f>
        <v>#N/A</v>
      </c>
      <c r="N67" s="175" t="e">
        <f>NA()</f>
        <v>#N/A</v>
      </c>
      <c r="O67" s="175">
        <f>IF(ISNUMBER('将来負担比率（分子）の構造'!M$53), IF('将来負担比率（分子）の構造'!M$53 &lt; 0, 0, '将来負担比率（分子）の構造'!M$53), NA())</f>
        <v>660</v>
      </c>
      <c r="P67" s="175" t="e">
        <f>NA()</f>
        <v>#N/A</v>
      </c>
    </row>
    <row r="70" spans="1:16" x14ac:dyDescent="0.25">
      <c r="A70" s="177" t="s">
        <v>77</v>
      </c>
      <c r="B70" s="177"/>
      <c r="C70" s="177"/>
      <c r="D70" s="177"/>
      <c r="E70" s="177"/>
      <c r="F70" s="177"/>
    </row>
    <row r="71" spans="1:16" x14ac:dyDescent="0.25">
      <c r="A71" s="178"/>
      <c r="B71" s="178" t="str">
        <f>基金残高に係る経年分析!F54</f>
        <v>R02</v>
      </c>
      <c r="C71" s="178" t="str">
        <f>基金残高に係る経年分析!G54</f>
        <v>R03</v>
      </c>
      <c r="D71" s="178" t="str">
        <f>基金残高に係る経年分析!H54</f>
        <v>R04</v>
      </c>
    </row>
    <row r="72" spans="1:16" x14ac:dyDescent="0.25">
      <c r="A72" s="178" t="s">
        <v>78</v>
      </c>
      <c r="B72" s="179">
        <f>基金残高に係る経年分析!F55</f>
        <v>850</v>
      </c>
      <c r="C72" s="179">
        <f>基金残高に係る経年分析!G55</f>
        <v>1285</v>
      </c>
      <c r="D72" s="179">
        <f>基金残高に係る経年分析!H55</f>
        <v>1192</v>
      </c>
    </row>
    <row r="73" spans="1:16" x14ac:dyDescent="0.25">
      <c r="A73" s="178" t="s">
        <v>79</v>
      </c>
      <c r="B73" s="179">
        <f>基金残高に係る経年分析!F56</f>
        <v>706</v>
      </c>
      <c r="C73" s="179">
        <f>基金残高に係る経年分析!G56</f>
        <v>756</v>
      </c>
      <c r="D73" s="179">
        <f>基金残高に係る経年分析!H56</f>
        <v>757</v>
      </c>
    </row>
    <row r="74" spans="1:16" x14ac:dyDescent="0.25">
      <c r="A74" s="178" t="s">
        <v>80</v>
      </c>
      <c r="B74" s="179">
        <f>基金残高に係る経年分析!F57</f>
        <v>3450</v>
      </c>
      <c r="C74" s="179">
        <f>基金残高に係る経年分析!G57</f>
        <v>3754</v>
      </c>
      <c r="D74" s="179">
        <f>基金残高に係る経年分析!H57</f>
        <v>3974</v>
      </c>
    </row>
  </sheetData>
  <sheetProtection algorithmName="SHA-512" hashValue="hlUIn1hvVBi54ILoeieQeWTCTmO/tFrMxviCr3hbSJu9v6/JInqCORAze0ZQGu9DqLM96kfR9NF7G0ncDldhDA==" saltValue="ImWiesw5PNQKNY68A82A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2025-03-04T00:58:06Z</cp:lastPrinted>
  <dcterms:created xsi:type="dcterms:W3CDTF">2024-02-04T23:43:39Z</dcterms:created>
  <dcterms:modified xsi:type="dcterms:W3CDTF">2025-03-05T00:24:34Z</dcterms:modified>
  <cp:category/>
</cp:coreProperties>
</file>