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file01\desktop$\h0312\デスクトップ\新しいフォルダー (6)\"/>
    </mc:Choice>
  </mc:AlternateContent>
  <workbookProtection workbookAlgorithmName="SHA-512" workbookHashValue="20qblAWpXPJtwlP8dtRJ/nLhkG9CHsShS9rCjUSCC7xGWfuy51Ou3rH7Y4tCDvIiyW50dobVBLtBKspTC9vLuA==" workbookSaltValue="1bsvfNgs5vIhEG4Yds15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<sst xmlns="http://schemas.openxmlformats.org/spreadsheetml/2006/main" count="231" uniqueCount="118">
  <si>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</si>
  <si>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</si>
  <si>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</si>
  <si>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</si>
  <si>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</si>
  <si>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</si>
  <si>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</si>
  <si>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</si>
  <si>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</si>
  <si>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</si>
  <si>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</si>
  <si>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</si>
  <si>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</si>
  <si>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</si>
  <si>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</si>
  <si>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</si>
  <si>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</si>
  <si>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</si>
  <si>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</si>
  <si>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</si>
  <si>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</si>
  <si>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</si>
  <si>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</si>
  <si>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</si>
  <si>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</si>
  <si>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</si>
  <si>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</si>
  <si>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</si>
  <si>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</si>
  <si>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</si>
  <si>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</si>
  <si>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</si>
  <si>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</si>
  <si>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</si>
  <si>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</si>
  <si>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</si>
  <si>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</si>
  <si>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</si>
  <si>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</si>
  <si>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</si>
  <si>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</si>
  <si>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</si>
  <si>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</si>
  <si>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</si>
  <si>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</si>
  <si>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</si>
  <si>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</si>
  <si>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</si>
  <si>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</si>
  <si>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</si>
  <si>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</si>
  <si>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</si>
  <si>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</si>
  <si>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</si>
  <si>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</si>
  <si>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</si>
  <si>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</si>
  <si>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</si>
  <si>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</si>
  <si>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</si>
  <si>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</si>
  <si>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</si>
  <si>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</si>
  <si>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</si>
  <si>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</si>
  <si>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</si>
  <si>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</si>
  <si>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</si>
  <si>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</si>
  <si>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</si>
  <si>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</si>
  <si>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</si>
  <si>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</si>
  <si>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</si>
  <si>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</si>
  <si>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</si>
  <si>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</si>
  <si>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</si>
  <si>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</si>
  <si>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</si>
  <si>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</si>
  <si>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</si>
  <si>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</si>
  <si>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</si>
  <si>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</si>
  <si>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</si>
  <si>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</si>
  <si>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</si>
  <si>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</si>
  <si>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</si>
  <si>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</si>
  <si>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</si>
  <si>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</si>
  <si>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</si>
  <si>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</si>
  <si>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</si>
  <si>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</si>
  <si>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</si>
  <si>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</si>
  <si>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</si>
  <si>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</si>
  <si>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</si>
  <si>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</si>
  <si>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</si>
  <si>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</si>
  <si>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</si>
  <si>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</si>
  <si>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</si>
  <si>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</si>
  <si>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</si>
  <si>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</si>
  <si>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</si>
  <si>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</si>
  <si>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</si>
  <si>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</si>
  <si>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現在のところ、経営は健全と言えるが、今後の人口減少の動きに合わせた効率性を検証し、総合的に施設や管渠の整備を図って行くことが必要である。
　また、管渠については、基本耐用年数が50年で更新時期までまだ年数はあるものの、公共施設等総合管理計画において、町道の改良・改修に合わせた更新によるコスト削減を図り、単年度当たりの建設改良費平準化を行いながら計画的に更新していくこととしている。</t>
    <rPh sb="1" eb="3">
      <t>ゲンザイ</t>
    </rPh>
    <rPh sb="8" eb="10">
      <t>ケイエイ</t>
    </rPh>
    <rPh sb="11" eb="13">
      <t>ケンゼン</t>
    </rPh>
    <rPh sb="14" eb="15">
      <t>イ</t>
    </rPh>
    <rPh sb="19" eb="21">
      <t>コンゴ</t>
    </rPh>
    <rPh sb="22" eb="24">
      <t>ジンコウ</t>
    </rPh>
    <rPh sb="24" eb="26">
      <t>ゲンショウ</t>
    </rPh>
    <rPh sb="27" eb="28">
      <t>ウゴ</t>
    </rPh>
    <rPh sb="30" eb="31">
      <t>ア</t>
    </rPh>
    <rPh sb="34" eb="37">
      <t>コウリツセイ</t>
    </rPh>
    <rPh sb="38" eb="40">
      <t>ケンショウ</t>
    </rPh>
    <rPh sb="42" eb="45">
      <t>ソウゴウテキ</t>
    </rPh>
    <rPh sb="46" eb="48">
      <t>シセツ</t>
    </rPh>
    <rPh sb="49" eb="51">
      <t>カンキョ</t>
    </rPh>
    <rPh sb="52" eb="54">
      <t>セイビ</t>
    </rPh>
    <rPh sb="55" eb="56">
      <t>ハカ</t>
    </rPh>
    <rPh sb="58" eb="59">
      <t>イ</t>
    </rPh>
    <rPh sb="63" eb="65">
      <t>ヒツヨウ</t>
    </rPh>
    <rPh sb="74" eb="76">
      <t>カンキョ</t>
    </rPh>
    <rPh sb="82" eb="84">
      <t>キホン</t>
    </rPh>
    <rPh sb="84" eb="86">
      <t>タイヨウ</t>
    </rPh>
    <rPh sb="86" eb="88">
      <t>ネンスウ</t>
    </rPh>
    <rPh sb="91" eb="92">
      <t>ネン</t>
    </rPh>
    <rPh sb="93" eb="95">
      <t>コウシン</t>
    </rPh>
    <rPh sb="95" eb="97">
      <t>ジキ</t>
    </rPh>
    <rPh sb="101" eb="103">
      <t>ネンスウ</t>
    </rPh>
    <rPh sb="110" eb="112">
      <t>コウキョウ</t>
    </rPh>
    <rPh sb="112" eb="114">
      <t>シセツ</t>
    </rPh>
    <rPh sb="114" eb="115">
      <t>トウ</t>
    </rPh>
    <rPh sb="115" eb="117">
      <t>ソウゴウ</t>
    </rPh>
    <rPh sb="117" eb="119">
      <t>カンリ</t>
    </rPh>
    <rPh sb="119" eb="121">
      <t>ケイカク</t>
    </rPh>
    <rPh sb="126" eb="128">
      <t>チョウドウ</t>
    </rPh>
    <rPh sb="129" eb="131">
      <t>カイリョウ</t>
    </rPh>
    <rPh sb="132" eb="134">
      <t>カイシュウ</t>
    </rPh>
    <rPh sb="135" eb="136">
      <t>ア</t>
    </rPh>
    <rPh sb="139" eb="141">
      <t>コウシン</t>
    </rPh>
    <rPh sb="147" eb="149">
      <t>サクゲン</t>
    </rPh>
    <rPh sb="150" eb="151">
      <t>ハカ</t>
    </rPh>
    <rPh sb="153" eb="156">
      <t>タンネンド</t>
    </rPh>
    <rPh sb="156" eb="157">
      <t>ア</t>
    </rPh>
    <rPh sb="160" eb="162">
      <t>ケンセツ</t>
    </rPh>
    <rPh sb="162" eb="164">
      <t>カイリョウ</t>
    </rPh>
    <rPh sb="164" eb="165">
      <t>ヒ</t>
    </rPh>
    <rPh sb="165" eb="168">
      <t>ヘイジュンカ</t>
    </rPh>
    <rPh sb="169" eb="170">
      <t>オコナ</t>
    </rPh>
    <rPh sb="174" eb="177">
      <t>ケイカクテキ</t>
    </rPh>
    <rPh sb="178" eb="180">
      <t>コウシン</t>
    </rPh>
    <phoneticPr fontId="4"/>
  </si>
  <si>
    <t>　⑤経費回収率について、平成30年に発生した北海道胆振東部地震により、大規模な料金の減免を行ったため、料金収入の減少に伴い減少している。　
　⑥汚水処理原価についても、平成30年度は震災による減免により有収水量が減少し汚水処理原価が増加している。
　それ以外については特に問題は無いが、実経営面では、繰入基準以外の一般会計負担により一部補填している。</t>
    <rPh sb="2" eb="4">
      <t>ケイヒ</t>
    </rPh>
    <rPh sb="4" eb="6">
      <t>カイシュウ</t>
    </rPh>
    <rPh sb="6" eb="7">
      <t>リツ</t>
    </rPh>
    <rPh sb="51" eb="53">
      <t>リョウキン</t>
    </rPh>
    <rPh sb="53" eb="55">
      <t>シュウニュウ</t>
    </rPh>
    <rPh sb="56" eb="58">
      <t>ゲンショウ</t>
    </rPh>
    <rPh sb="59" eb="60">
      <t>トモナ</t>
    </rPh>
    <rPh sb="61" eb="63">
      <t>ゲンショウ</t>
    </rPh>
    <rPh sb="72" eb="74">
      <t>オスイ</t>
    </rPh>
    <rPh sb="74" eb="76">
      <t>ショリ</t>
    </rPh>
    <rPh sb="76" eb="78">
      <t>ゲンカ</t>
    </rPh>
    <rPh sb="84" eb="86">
      <t>ヘイセイ</t>
    </rPh>
    <rPh sb="88" eb="90">
      <t>ネンド</t>
    </rPh>
    <rPh sb="91" eb="93">
      <t>シンサイ</t>
    </rPh>
    <rPh sb="96" eb="98">
      <t>ゲンメン</t>
    </rPh>
    <rPh sb="101" eb="103">
      <t>ユウシュウ</t>
    </rPh>
    <rPh sb="103" eb="105">
      <t>スイリョウ</t>
    </rPh>
    <rPh sb="106" eb="108">
      <t>ゲンショウ</t>
    </rPh>
    <rPh sb="109" eb="111">
      <t>オスイ</t>
    </rPh>
    <rPh sb="111" eb="113">
      <t>ショリ</t>
    </rPh>
    <rPh sb="113" eb="115">
      <t>ゲンカ</t>
    </rPh>
    <rPh sb="116" eb="118">
      <t>ゾウカ</t>
    </rPh>
    <rPh sb="127" eb="129">
      <t>イガイ</t>
    </rPh>
    <rPh sb="134" eb="135">
      <t>トク</t>
    </rPh>
    <rPh sb="136" eb="138">
      <t>モンダイ</t>
    </rPh>
    <rPh sb="139" eb="140">
      <t>ナ</t>
    </rPh>
    <rPh sb="143" eb="144">
      <t>ジツ</t>
    </rPh>
    <rPh sb="144" eb="146">
      <t>ケイエイ</t>
    </rPh>
    <rPh sb="146" eb="147">
      <t>メン</t>
    </rPh>
    <rPh sb="150" eb="151">
      <t>ク</t>
    </rPh>
    <rPh sb="151" eb="152">
      <t>イ</t>
    </rPh>
    <rPh sb="152" eb="154">
      <t>キジュン</t>
    </rPh>
    <rPh sb="154" eb="156">
      <t>イガイ</t>
    </rPh>
    <rPh sb="157" eb="159">
      <t>イッパン</t>
    </rPh>
    <rPh sb="159" eb="161">
      <t>カイケイ</t>
    </rPh>
    <rPh sb="161" eb="163">
      <t>フタン</t>
    </rPh>
    <rPh sb="166" eb="168">
      <t>イチブ</t>
    </rPh>
    <rPh sb="168" eb="170">
      <t>ホテン</t>
    </rPh>
    <phoneticPr fontId="4"/>
  </si>
  <si>
    <t>　農業集落排水は平成6年4月に供用開始し、26年程度しか経過していないため、②管渠老朽化率の数値は現れていない。　　　　　　　　　　　　　　　　　
　③管渠改善率について、令和元年度は災害復旧事業による計上となっている。</t>
    <rPh sb="1" eb="3">
      <t>ノウギョウ</t>
    </rPh>
    <rPh sb="3" eb="5">
      <t>シュウラク</t>
    </rPh>
    <rPh sb="5" eb="7">
      <t>ハイスイ</t>
    </rPh>
    <rPh sb="8" eb="10">
      <t>ヘイセイ</t>
    </rPh>
    <rPh sb="11" eb="12">
      <t>ネン</t>
    </rPh>
    <rPh sb="13" eb="14">
      <t>ガツ</t>
    </rPh>
    <rPh sb="15" eb="17">
      <t>キョウヨウ</t>
    </rPh>
    <rPh sb="17" eb="19">
      <t>カイシ</t>
    </rPh>
    <rPh sb="23" eb="24">
      <t>ネン</t>
    </rPh>
    <rPh sb="24" eb="26">
      <t>テイド</t>
    </rPh>
    <rPh sb="28" eb="30">
      <t>ケイカ</t>
    </rPh>
    <rPh sb="39" eb="41">
      <t>カンキョ</t>
    </rPh>
    <rPh sb="41" eb="44">
      <t>ロウキュウカ</t>
    </rPh>
    <rPh sb="44" eb="45">
      <t>リツ</t>
    </rPh>
    <rPh sb="46" eb="48">
      <t>スウチ</t>
    </rPh>
    <rPh sb="49" eb="50">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</si>
</sst>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6.14</c:v>
                </c:pt>
              </c:numCache>
            </c:numRef>
          </c:val>
          <c:extLst>
            <c:ext xmlns:c16="http://schemas.microsoft.com/office/drawing/2014/chart" uri="{C3380CC4-5D6E-409C-BE32-E72D297353CC}">
              <c16:uniqueId val="{00000000-E692-4341-826E-ED13684A2B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692-4341-826E-ED13684A2B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64.53</c:v>
                </c:pt>
                <c:pt idx="1">
                  <c:v>63.82</c:v>
                </c:pt>
                <c:pt idx="2">
                  <c:v>64.39</c:v>
                </c:pt>
                <c:pt idx="3">
                  <c:v>60.83</c:v>
                </c:pt>
                <c:pt idx="4">
                  <c:v>59.54</c:v>
                </c:pt>
              </c:numCache>
            </c:numRef>
          </c:val>
          <c:extLst>
            <c:ext xmlns:c16="http://schemas.microsoft.com/office/drawing/2014/chart" uri="{C3380CC4-5D6E-409C-BE32-E72D297353CC}">
              <c16:uniqueId val="{00000000-4659-4E5A-B090-F27921C330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659-4E5A-B090-F27921C330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96.92</c:v>
                </c:pt>
                <c:pt idx="1">
                  <c:v>97.3</c:v>
                </c:pt>
                <c:pt idx="2">
                  <c:v>98.14</c:v>
                </c:pt>
                <c:pt idx="3">
                  <c:v>98.58</c:v>
                </c:pt>
                <c:pt idx="4">
                  <c:v>98.7</c:v>
                </c:pt>
              </c:numCache>
            </c:numRef>
          </c:val>
          <c:extLst>
            <c:ext xmlns:c16="http://schemas.microsoft.com/office/drawing/2014/chart" uri="{C3380CC4-5D6E-409C-BE32-E72D297353CC}">
              <c16:uniqueId val="{00000000-93B3-445C-9F3E-EF652ACBF3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3B3-445C-9F3E-EF652ACBF3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101.34</c:v>
                </c:pt>
                <c:pt idx="1">
                  <c:v>100.86</c:v>
                </c:pt>
                <c:pt idx="2">
                  <c:v>100.73</c:v>
                </c:pt>
                <c:pt idx="3">
                  <c:v>103.73</c:v>
                </c:pt>
                <c:pt idx="4">
                  <c:v>100.28</c:v>
                </c:pt>
              </c:numCache>
            </c:numRef>
          </c:val>
          <c:extLst>
            <c:ext xmlns:c16="http://schemas.microsoft.com/office/drawing/2014/chart" uri="{C3380CC4-5D6E-409C-BE32-E72D297353CC}">
              <c16:uniqueId val="{00000000-657F-4F67-893F-5BDBE08251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657F-4F67-893F-5BDBE08251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30.26</c:v>
                </c:pt>
                <c:pt idx="1">
                  <c:v>32.909999999999997</c:v>
                </c:pt>
                <c:pt idx="2">
                  <c:v>35.590000000000003</c:v>
                </c:pt>
                <c:pt idx="3">
                  <c:v>38.159999999999997</c:v>
                </c:pt>
                <c:pt idx="4">
                  <c:v>38.950000000000003</c:v>
                </c:pt>
              </c:numCache>
            </c:numRef>
          </c:val>
          <c:extLst>
            <c:ext xmlns:c16="http://schemas.microsoft.com/office/drawing/2014/chart" uri="{C3380CC4-5D6E-409C-BE32-E72D297353CC}">
              <c16:uniqueId val="{00000000-EFA9-4303-8664-4574254539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EFA9-4303-8664-4574254539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B9-4AE8-B87C-4E794AB9A5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B9-4AE8-B87C-4E794AB9A5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59-4EB4-8C69-9140BD44B5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1259-4EB4-8C69-9140BD44B5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57.43</c:v>
                </c:pt>
                <c:pt idx="1">
                  <c:v>71.67</c:v>
                </c:pt>
                <c:pt idx="2">
                  <c:v>75.53</c:v>
                </c:pt>
                <c:pt idx="3">
                  <c:v>77.86</c:v>
                </c:pt>
                <c:pt idx="4">
                  <c:v>93.34</c:v>
                </c:pt>
              </c:numCache>
            </c:numRef>
          </c:val>
          <c:extLst>
            <c:ext xmlns:c16="http://schemas.microsoft.com/office/drawing/2014/chart" uri="{C3380CC4-5D6E-409C-BE32-E72D297353CC}">
              <c16:uniqueId val="{00000000-4CF0-4410-8348-9A10495FD6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4CF0-4410-8348-9A10495FD6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842.96</c:v>
                </c:pt>
                <c:pt idx="1">
                  <c:v>760.5</c:v>
                </c:pt>
                <c:pt idx="2">
                  <c:v>702.73</c:v>
                </c:pt>
                <c:pt idx="3">
                  <c:v>760.84</c:v>
                </c:pt>
                <c:pt idx="4">
                  <c:v>722.53</c:v>
                </c:pt>
              </c:numCache>
            </c:numRef>
          </c:val>
          <c:extLst>
            <c:ext xmlns:c16="http://schemas.microsoft.com/office/drawing/2014/chart" uri="{C3380CC4-5D6E-409C-BE32-E72D297353CC}">
              <c16:uniqueId val="{00000000-D63C-4EAB-89C9-A626A41832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63C-4EAB-89C9-A626A41832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79.569999999999993</c:v>
                </c:pt>
                <c:pt idx="1">
                  <c:v>87.69</c:v>
                </c:pt>
                <c:pt idx="2">
                  <c:v>80.069999999999993</c:v>
                </c:pt>
                <c:pt idx="3">
                  <c:v>61.9</c:v>
                </c:pt>
                <c:pt idx="4">
                  <c:v>71.37</c:v>
                </c:pt>
              </c:numCache>
            </c:numRef>
          </c:val>
          <c:extLst>
            <c:ext xmlns:c16="http://schemas.microsoft.com/office/drawing/2014/chart" uri="{C3380CC4-5D6E-409C-BE32-E72D297353CC}">
              <c16:uniqueId val="{00000000-7E67-4471-ADA6-6B6424DFAF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E67-4471-ADA6-6B6424DFAF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226.17</c:v>
                </c:pt>
                <c:pt idx="1">
                  <c:v>205.59</c:v>
                </c:pt>
                <c:pt idx="2">
                  <c:v>224.42</c:v>
                </c:pt>
                <c:pt idx="3">
                  <c:v>296.63</c:v>
                </c:pt>
                <c:pt idx="4">
                  <c:v>251.5</c:v>
                </c:pt>
              </c:numCache>
            </c:numRef>
          </c:val>
          <c:extLst>
            <c:ext xmlns:c16="http://schemas.microsoft.com/office/drawing/2014/chart" uri="{C3380CC4-5D6E-409C-BE32-E72D297353CC}">
              <c16:uniqueId val="{00000000-7362-46C5-8D1A-9EE2960A56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362-46C5-8D1A-9EE2960A56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むかわ町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7870</v>
      </c>
      <c r="AM8" s="51"/>
      <c r="AN8" s="51"/>
      <c r="AO8" s="51"/>
      <c r="AP8" s="51"/>
      <c r="AQ8" s="51"/>
      <c r="AR8" s="51"/>
      <c r="AS8" s="51"/>
      <c r="AT8" s="46">
        <f>データ!T6</f>
        <v>711.36</v>
      </c>
      <c r="AU8" s="46"/>
      <c r="AV8" s="46"/>
      <c r="AW8" s="46"/>
      <c r="AX8" s="46"/>
      <c r="AY8" s="46"/>
      <c r="AZ8" s="46"/>
      <c r="BA8" s="46"/>
      <c r="BB8" s="46">
        <f>データ!U6</f>
        <v>11.06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75.33</v>
      </c>
      <c r="J10" s="46"/>
      <c r="K10" s="46"/>
      <c r="L10" s="46"/>
      <c r="M10" s="46"/>
      <c r="N10" s="46"/>
      <c r="O10" s="46"/>
      <c r="P10" s="46">
        <f>データ!P6</f>
        <v>19.73</v>
      </c>
      <c r="Q10" s="46"/>
      <c r="R10" s="46"/>
      <c r="S10" s="46"/>
      <c r="T10" s="46"/>
      <c r="U10" s="46"/>
      <c r="V10" s="46"/>
      <c r="W10" s="46">
        <f>データ!Q6</f>
        <v>66.89</v>
      </c>
      <c r="X10" s="46"/>
      <c r="Y10" s="46"/>
      <c r="Z10" s="46"/>
      <c r="AA10" s="46"/>
      <c r="AB10" s="46"/>
      <c r="AC10" s="46"/>
      <c r="AD10" s="51">
        <f>データ!R6</f>
        <v>3790</v>
      </c>
      <c r="AE10" s="51"/>
      <c r="AF10" s="51"/>
      <c r="AG10" s="51"/>
      <c r="AH10" s="51"/>
      <c r="AI10" s="51"/>
      <c r="AJ10" s="51"/>
      <c r="AK10" s="2"/>
      <c r="AL10" s="51">
        <f>データ!V6</f>
        <v>1536</v>
      </c>
      <c r="AM10" s="51"/>
      <c r="AN10" s="51"/>
      <c r="AO10" s="51"/>
      <c r="AP10" s="51"/>
      <c r="AQ10" s="51"/>
      <c r="AR10" s="51"/>
      <c r="AS10" s="51"/>
      <c r="AT10" s="46">
        <f>データ!W6</f>
        <v>0.91</v>
      </c>
      <c r="AU10" s="46"/>
      <c r="AV10" s="46"/>
      <c r="AW10" s="46"/>
      <c r="AX10" s="46"/>
      <c r="AY10" s="46"/>
      <c r="AZ10" s="46"/>
      <c r="BA10" s="46"/>
      <c r="BB10" s="46">
        <f>データ!X6</f>
        <v>1687.91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un8KDhY/Onk6McvArCbpFyNfSQrI2qZcDcKmCBDAxkEW/8POqtqRNEhKVIHagkzPw5bYa9Dh8Lk+SGB8H8jKNg==" saltValue="Cfj5U5CO9nzuzGRA0gwy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15865</v>
      </c>
      <c r="D6" s="33">
        <f t="shared" si="3"/>
        <v>46</v>
      </c>
      <c r="E6" s="33">
        <f t="shared" si="3"/>
        <v>17</v>
      </c>
      <c r="F6" s="33">
        <f t="shared" si="3"/>
        <v>5</v>
      </c>
      <c r="G6" s="33">
        <f t="shared" si="3"/>
        <v>0</v>
      </c>
      <c r="H6" s="33" t="str">
        <f t="shared" si="3"/>
        <v>北海道　むかわ町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75.33</v>
      </c>
      <c r="P6" s="34">
        <f t="shared" si="3"/>
        <v>19.73</v>
      </c>
      <c r="Q6" s="34">
        <f t="shared" si="3"/>
        <v>66.89</v>
      </c>
      <c r="R6" s="34">
        <f t="shared" si="3"/>
        <v>3790</v>
      </c>
      <c r="S6" s="34">
        <f t="shared" si="3"/>
        <v>7870</v>
      </c>
      <c r="T6" s="34">
        <f t="shared" si="3"/>
        <v>711.36</v>
      </c>
      <c r="U6" s="34">
        <f t="shared" si="3"/>
        <v>11.06</v>
      </c>
      <c r="V6" s="34">
        <f t="shared" si="3"/>
        <v>1536</v>
      </c>
      <c r="W6" s="34">
        <f t="shared" si="3"/>
        <v>0.91</v>
      </c>
      <c r="X6" s="34">
        <f t="shared" si="3"/>
        <v>1687.91</v>
      </c>
      <c r="Y6" s="35">
        <f>IF(Y7="",NA(),Y7)</f>
        <v>101.34</v>
      </c>
      <c r="Z6" s="35">
        <f t="shared" ref="Z6:AH6" si="4">IF(Z7="",NA(),Z7)</f>
        <v>100.86</v>
      </c>
      <c r="AA6" s="35">
        <f t="shared" si="4"/>
        <v>100.73</v>
      </c>
      <c r="AB6" s="35">
        <f t="shared" si="4"/>
        <v>103.73</v>
      </c>
      <c r="AC6" s="35">
        <f t="shared" si="4"/>
        <v>100.28</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57.43</v>
      </c>
      <c r="AV6" s="35">
        <f t="shared" ref="AV6:BD6" si="6">IF(AV7="",NA(),AV7)</f>
        <v>71.67</v>
      </c>
      <c r="AW6" s="35">
        <f t="shared" si="6"/>
        <v>75.53</v>
      </c>
      <c r="AX6" s="35">
        <f t="shared" si="6"/>
        <v>77.86</v>
      </c>
      <c r="AY6" s="35">
        <f t="shared" si="6"/>
        <v>93.34</v>
      </c>
      <c r="AZ6" s="35">
        <f t="shared" si="6"/>
        <v>29.45</v>
      </c>
      <c r="BA6" s="35">
        <f t="shared" si="6"/>
        <v>31.84</v>
      </c>
      <c r="BB6" s="35">
        <f t="shared" si="6"/>
        <v>29.91</v>
      </c>
      <c r="BC6" s="35">
        <f t="shared" si="6"/>
        <v>29.54</v>
      </c>
      <c r="BD6" s="35">
        <f t="shared" si="6"/>
        <v>26.99</v>
      </c>
      <c r="BE6" s="34" t="str">
        <f>IF(BE7="","",IF(BE7="-","【-】","【"&amp;SUBSTITUTE(TEXT(BE7,"#,##0.00"),"-","△")&amp;"】"))</f>
        <v>【33.84】</v>
      </c>
      <c r="BF6" s="35">
        <f>IF(BF7="",NA(),BF7)</f>
        <v>842.96</v>
      </c>
      <c r="BG6" s="35">
        <f t="shared" ref="BG6:BO6" si="7">IF(BG7="",NA(),BG7)</f>
        <v>760.5</v>
      </c>
      <c r="BH6" s="35">
        <f t="shared" si="7"/>
        <v>702.73</v>
      </c>
      <c r="BI6" s="35">
        <f t="shared" si="7"/>
        <v>760.84</v>
      </c>
      <c r="BJ6" s="35">
        <f t="shared" si="7"/>
        <v>722.53</v>
      </c>
      <c r="BK6" s="35">
        <f t="shared" si="7"/>
        <v>1081.8</v>
      </c>
      <c r="BL6" s="35">
        <f t="shared" si="7"/>
        <v>974.93</v>
      </c>
      <c r="BM6" s="35">
        <f t="shared" si="7"/>
        <v>855.8</v>
      </c>
      <c r="BN6" s="35">
        <f t="shared" si="7"/>
        <v>789.46</v>
      </c>
      <c r="BO6" s="35">
        <f t="shared" si="7"/>
        <v>826.83</v>
      </c>
      <c r="BP6" s="34" t="str">
        <f>IF(BP7="","",IF(BP7="-","【-】","【"&amp;SUBSTITUTE(TEXT(BP7,"#,##0.00"),"-","△")&amp;"】"))</f>
        <v>【765.47】</v>
      </c>
      <c r="BQ6" s="35">
        <f>IF(BQ7="",NA(),BQ7)</f>
        <v>79.569999999999993</v>
      </c>
      <c r="BR6" s="35">
        <f t="shared" ref="BR6:BZ6" si="8">IF(BR7="",NA(),BR7)</f>
        <v>87.69</v>
      </c>
      <c r="BS6" s="35">
        <f t="shared" si="8"/>
        <v>80.069999999999993</v>
      </c>
      <c r="BT6" s="35">
        <f t="shared" si="8"/>
        <v>61.9</v>
      </c>
      <c r="BU6" s="35">
        <f t="shared" si="8"/>
        <v>71.37</v>
      </c>
      <c r="BV6" s="35">
        <f t="shared" si="8"/>
        <v>52.19</v>
      </c>
      <c r="BW6" s="35">
        <f t="shared" si="8"/>
        <v>55.32</v>
      </c>
      <c r="BX6" s="35">
        <f t="shared" si="8"/>
        <v>59.8</v>
      </c>
      <c r="BY6" s="35">
        <f t="shared" si="8"/>
        <v>57.77</v>
      </c>
      <c r="BZ6" s="35">
        <f t="shared" si="8"/>
        <v>57.31</v>
      </c>
      <c r="CA6" s="34" t="str">
        <f>IF(CA7="","",IF(CA7="-","【-】","【"&amp;SUBSTITUTE(TEXT(CA7,"#,##0.00"),"-","△")&amp;"】"))</f>
        <v>【59.59】</v>
      </c>
      <c r="CB6" s="35">
        <f>IF(CB7="",NA(),CB7)</f>
        <v>226.17</v>
      </c>
      <c r="CC6" s="35">
        <f t="shared" ref="CC6:CK6" si="9">IF(CC7="",NA(),CC7)</f>
        <v>205.59</v>
      </c>
      <c r="CD6" s="35">
        <f t="shared" si="9"/>
        <v>224.42</v>
      </c>
      <c r="CE6" s="35">
        <f t="shared" si="9"/>
        <v>296.63</v>
      </c>
      <c r="CF6" s="35">
        <f t="shared" si="9"/>
        <v>251.5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64.53</v>
      </c>
      <c r="CN6" s="35">
        <f t="shared" ref="CN6:CV6" si="10">IF(CN7="",NA(),CN7)</f>
        <v>63.82</v>
      </c>
      <c r="CO6" s="35">
        <f t="shared" si="10"/>
        <v>64.39</v>
      </c>
      <c r="CP6" s="35">
        <f t="shared" si="10"/>
        <v>60.83</v>
      </c>
      <c r="CQ6" s="35">
        <f t="shared" si="10"/>
        <v>59.54</v>
      </c>
      <c r="CR6" s="35">
        <f t="shared" si="10"/>
        <v>52.31</v>
      </c>
      <c r="CS6" s="35">
        <f t="shared" si="10"/>
        <v>60.65</v>
      </c>
      <c r="CT6" s="35">
        <f t="shared" si="10"/>
        <v>51.75</v>
      </c>
      <c r="CU6" s="35">
        <f t="shared" si="10"/>
        <v>50.68</v>
      </c>
      <c r="CV6" s="35">
        <f t="shared" si="10"/>
        <v>50.14</v>
      </c>
      <c r="CW6" s="34" t="str">
        <f>IF(CW7="","",IF(CW7="-","【-】","【"&amp;SUBSTITUTE(TEXT(CW7,"#,##0.00"),"-","△")&amp;"】"))</f>
        <v>【51.30】</v>
      </c>
      <c r="CX6" s="35">
        <f>IF(CX7="",NA(),CX7)</f>
        <v>96.92</v>
      </c>
      <c r="CY6" s="35">
        <f t="shared" ref="CY6:DG6" si="11">IF(CY7="",NA(),CY7)</f>
        <v>97.3</v>
      </c>
      <c r="CZ6" s="35">
        <f t="shared" si="11"/>
        <v>98.14</v>
      </c>
      <c r="DA6" s="35">
        <f t="shared" si="11"/>
        <v>98.58</v>
      </c>
      <c r="DB6" s="35">
        <f t="shared" si="11"/>
        <v>98.7</v>
      </c>
      <c r="DC6" s="35">
        <f t="shared" si="11"/>
        <v>84.32</v>
      </c>
      <c r="DD6" s="35">
        <f t="shared" si="11"/>
        <v>84.58</v>
      </c>
      <c r="DE6" s="35">
        <f t="shared" si="11"/>
        <v>84.84</v>
      </c>
      <c r="DF6" s="35">
        <f t="shared" si="11"/>
        <v>84.86</v>
      </c>
      <c r="DG6" s="35">
        <f t="shared" si="11"/>
        <v>84.98</v>
      </c>
      <c r="DH6" s="34" t="str">
        <f>IF(DH7="","",IF(DH7="-","【-】","【"&amp;SUBSTITUTE(TEXT(DH7,"#,##0.00"),"-","△")&amp;"】"))</f>
        <v>【86.22】</v>
      </c>
      <c r="DI6" s="35">
        <f>IF(DI7="",NA(),DI7)</f>
        <v>30.26</v>
      </c>
      <c r="DJ6" s="35">
        <f t="shared" ref="DJ6:DR6" si="12">IF(DJ7="",NA(),DJ7)</f>
        <v>32.909999999999997</v>
      </c>
      <c r="DK6" s="35">
        <f t="shared" si="12"/>
        <v>35.590000000000003</v>
      </c>
      <c r="DL6" s="35">
        <f t="shared" si="12"/>
        <v>38.159999999999997</v>
      </c>
      <c r="DM6" s="35">
        <f t="shared" si="12"/>
        <v>38.950000000000003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6.14</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15865</v>
      </c>
      <c r="D7" s="37">
        <v>46</v>
      </c>
      <c r="E7" s="37">
        <v>17</v>
      </c>
      <c r="F7" s="37">
        <v>5</v>
      </c>
      <c r="G7" s="37">
        <v>0</v>
      </c>
      <c r="H7" s="37" t="s">
        <v>96</v>
      </c>
      <c r="I7" s="37" t="s">
        <v>97</v>
      </c>
      <c r="J7" s="37" t="s">
        <v>98</v>
      </c>
      <c r="K7" s="37" t="s">
        <v>99</v>
      </c>
      <c r="L7" s="37" t="s">
        <v>100</v>
      </c>
      <c r="M7" s="37" t="s">
        <v>101</v>
      </c>
      <c r="N7" s="38" t="s">
        <v>102</v>
      </c>
      <c r="O7" s="38">
        <v>75.33</v>
      </c>
      <c r="P7" s="38">
        <v>19.73</v>
      </c>
      <c r="Q7" s="38">
        <v>66.89</v>
      </c>
      <c r="R7" s="38">
        <v>3790</v>
      </c>
      <c r="S7" s="38">
        <v>7870</v>
      </c>
      <c r="T7" s="38">
        <v>711.36</v>
      </c>
      <c r="U7" s="38">
        <v>11.06</v>
      </c>
      <c r="V7" s="38">
        <v>1536</v>
      </c>
      <c r="W7" s="38">
        <v>0.91</v>
      </c>
      <c r="X7" s="38">
        <v>1687.91</v>
      </c>
      <c r="Y7" s="38">
        <v>101.34</v>
      </c>
      <c r="Z7" s="38">
        <v>100.86</v>
      </c>
      <c r="AA7" s="38">
        <v>100.73</v>
      </c>
      <c r="AB7" s="38">
        <v>103.73</v>
      </c>
      <c r="AC7" s="38">
        <v>100.28</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57.43</v>
      </c>
      <c r="AV7" s="38">
        <v>71.67</v>
      </c>
      <c r="AW7" s="38">
        <v>75.53</v>
      </c>
      <c r="AX7" s="38">
        <v>77.86</v>
      </c>
      <c r="AY7" s="38">
        <v>93.34</v>
      </c>
      <c r="AZ7" s="38">
        <v>29.45</v>
      </c>
      <c r="BA7" s="38">
        <v>31.84</v>
      </c>
      <c r="BB7" s="38">
        <v>29.91</v>
      </c>
      <c r="BC7" s="38">
        <v>29.54</v>
      </c>
      <c r="BD7" s="38">
        <v>26.99</v>
      </c>
      <c r="BE7" s="38">
        <v>33.840000000000003</v>
      </c>
      <c r="BF7" s="38">
        <v>842.96</v>
      </c>
      <c r="BG7" s="38">
        <v>760.5</v>
      </c>
      <c r="BH7" s="38">
        <v>702.73</v>
      </c>
      <c r="BI7" s="38">
        <v>760.84</v>
      </c>
      <c r="BJ7" s="38">
        <v>722.53</v>
      </c>
      <c r="BK7" s="38">
        <v>1081.8</v>
      </c>
      <c r="BL7" s="38">
        <v>974.93</v>
      </c>
      <c r="BM7" s="38">
        <v>855.8</v>
      </c>
      <c r="BN7" s="38">
        <v>789.46</v>
      </c>
      <c r="BO7" s="38">
        <v>826.83</v>
      </c>
      <c r="BP7" s="38">
        <v>765.47</v>
      </c>
      <c r="BQ7" s="38">
        <v>79.569999999999993</v>
      </c>
      <c r="BR7" s="38">
        <v>87.69</v>
      </c>
      <c r="BS7" s="38">
        <v>80.069999999999993</v>
      </c>
      <c r="BT7" s="38">
        <v>61.9</v>
      </c>
      <c r="BU7" s="38">
        <v>71.37</v>
      </c>
      <c r="BV7" s="38">
        <v>52.19</v>
      </c>
      <c r="BW7" s="38">
        <v>55.32</v>
      </c>
      <c r="BX7" s="38">
        <v>59.8</v>
      </c>
      <c r="BY7" s="38">
        <v>57.77</v>
      </c>
      <c r="BZ7" s="38">
        <v>57.31</v>
      </c>
      <c r="CA7" s="38">
        <v>59.59</v>
      </c>
      <c r="CB7" s="38">
        <v>226.17</v>
      </c>
      <c r="CC7" s="38">
        <v>205.59</v>
      </c>
      <c r="CD7" s="38">
        <v>224.42</v>
      </c>
      <c r="CE7" s="38">
        <v>296.63</v>
      </c>
      <c r="CF7" s="38">
        <v>251.5</v>
      </c>
      <c r="CG7" s="38">
        <v>296.14</v>
      </c>
      <c r="CH7" s="38">
        <v>283.17</v>
      </c>
      <c r="CI7" s="38">
        <v>263.76</v>
      </c>
      <c r="CJ7" s="38">
        <v>274.35000000000002</v>
      </c>
      <c r="CK7" s="38">
        <v>273.52</v>
      </c>
      <c r="CL7" s="38">
        <v>257.86</v>
      </c>
      <c r="CM7" s="38">
        <v>64.53</v>
      </c>
      <c r="CN7" s="38">
        <v>63.82</v>
      </c>
      <c r="CO7" s="38">
        <v>64.39</v>
      </c>
      <c r="CP7" s="38">
        <v>60.83</v>
      </c>
      <c r="CQ7" s="38">
        <v>59.54</v>
      </c>
      <c r="CR7" s="38">
        <v>52.31</v>
      </c>
      <c r="CS7" s="38">
        <v>60.65</v>
      </c>
      <c r="CT7" s="38">
        <v>51.75</v>
      </c>
      <c r="CU7" s="38">
        <v>50.68</v>
      </c>
      <c r="CV7" s="38">
        <v>50.14</v>
      </c>
      <c r="CW7" s="38">
        <v>51.3</v>
      </c>
      <c r="CX7" s="38">
        <v>96.92</v>
      </c>
      <c r="CY7" s="38">
        <v>97.3</v>
      </c>
      <c r="CZ7" s="38">
        <v>98.14</v>
      </c>
      <c r="DA7" s="38">
        <v>98.58</v>
      </c>
      <c r="DB7" s="38">
        <v>98.7</v>
      </c>
      <c r="DC7" s="38">
        <v>84.32</v>
      </c>
      <c r="DD7" s="38">
        <v>84.58</v>
      </c>
      <c r="DE7" s="38">
        <v>84.84</v>
      </c>
      <c r="DF7" s="38">
        <v>84.86</v>
      </c>
      <c r="DG7" s="38">
        <v>84.98</v>
      </c>
      <c r="DH7" s="38">
        <v>86.22</v>
      </c>
      <c r="DI7" s="38">
        <v>30.26</v>
      </c>
      <c r="DJ7" s="38">
        <v>32.909999999999997</v>
      </c>
      <c r="DK7" s="38">
        <v>35.590000000000003</v>
      </c>
      <c r="DL7" s="38">
        <v>38.159999999999997</v>
      </c>
      <c r="DM7" s="38">
        <v>38.950000000000003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6.14</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琢</cp:lastModifiedBy>
  <cp:lastPrinted>2021-01-20T04:00:09Z</cp:lastPrinted>
  <dcterms:created xsi:type="dcterms:W3CDTF">2020-12-04T02:35:14Z</dcterms:created>
  <dcterms:modified xsi:type="dcterms:W3CDTF">2021-01-20T05:08:11Z</dcterms:modified>
  <cp:category/>
</cp:coreProperties>
</file>