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R6" i="5"/>
  <c r="AD10" i="4" s="1"/>
  <c r="Q6" i="5"/>
  <c r="P6" i="5"/>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J86" i="4"/>
  <c r="I86" i="4"/>
  <c r="G86" i="4"/>
  <c r="BB10" i="4"/>
  <c r="AT10" i="4"/>
  <c r="AL10" i="4"/>
  <c r="W10" i="4"/>
  <c r="P10" i="4"/>
  <c r="I10" i="4"/>
  <c r="AL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<sst xmlns="http://schemas.openxmlformats.org/spreadsheetml/2006/main" count="235" uniqueCount="123">
  <si>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</si>
  <si>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</si>
  <si>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</si>
  <si>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</si>
  <si>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</si>
  <si>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</si>
  <si>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</si>
  <si>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</si>
  <si>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</si>
  <si>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</si>
  <si>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</si>
  <si>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</si>
  <si>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</si>
  <si>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</si>
  <si>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</si>
  <si>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</si>
  <si>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</si>
  <si>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</si>
  <si>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</si>
  <si>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</si>
  <si>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</si>
  <si>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</si>
  <si>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</si>
  <si>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</si>
  <si>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</si>
  <si>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</si>
  <si>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</si>
  <si>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</si>
  <si>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</si>
  <si>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</si>
  <si>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</si>
  <si>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</si>
  <si>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</si>
  <si>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</si>
  <si>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</si>
  <si>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</si>
  <si>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</si>
  <si>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</si>
  <si>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</si>
  <si>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</si>
  <si>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</si>
  <si>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</si>
  <si>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</si>
  <si>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</si>
  <si>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</si>
  <si>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</si>
  <si>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</si>
  <si>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</si>
  <si>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</si>
  <si>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</si>
  <si>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</si>
  <si>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</si>
  <si>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</si>
  <si>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</si>
  <si>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</si>
  <si>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</si>
  <si>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</si>
  <si>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</si>
  <si>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</si>
  <si>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</si>
  <si>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</si>
  <si>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</si>
  <si>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</si>
  <si>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</si>
  <si>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</si>
  <si>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</si>
  <si>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</si>
  <si>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</si>
  <si>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</si>
  <si>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</si>
  <si>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</si>
  <si>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</si>
  <si>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</si>
  <si>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</si>
  <si>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</si>
  <si>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</si>
  <si>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</si>
  <si>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</si>
  <si>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</si>
  <si>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</si>
  <si>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</si>
  <si>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</si>
  <si>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</si>
  <si>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</si>
  <si>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</si>
  <si>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</si>
  <si>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</si>
  <si>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</si>
  <si>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</si>
  <si>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</si>
  <si>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</si>
  <si>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</si>
  <si>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</si>
  <si>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</si>
  <si>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</si>
  <si>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</si>
  <si>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</si>
  <si>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</si>
  <si>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</si>
  <si>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</si>
  <si>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</si>
  <si>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</si>
  <si>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</si>
  <si>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</si>
  <si>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</si>
  <si>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</si>
  <si>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</si>
  <si>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</si>
  <si>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むかわ町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</si>
  <si>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</si>
  <si>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</si>
  <si>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</si>
  <si>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</si>
  <si>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</si>
  <si>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</si>
  <si>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</si>
  <si>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</si>
  <si>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</si>
  <si>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</si>
  <si>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④企業債残高対事業規模比率について、当初から企業債の借入を行っているものの、会計制度改正前の平成25年度までは経費の負担区分の関係で当該値が０となっている。
　それ以外については、何の問題も無いが、実経営面では、繰入基準以外の一般会計負担が多少ある。</t>
    <rPh sb="2" eb="5">
      <t>キギョウサイ</t>
    </rPh>
    <rPh sb="5" eb="7">
      <t>ザンダカ</t>
    </rPh>
    <rPh sb="7" eb="8">
      <t>タイ</t>
    </rPh>
    <rPh sb="8" eb="10">
      <t>ジギョウ</t>
    </rPh>
    <rPh sb="10" eb="12">
      <t>キボ</t>
    </rPh>
    <rPh sb="12" eb="14">
      <t>ヒリツ</t>
    </rPh>
    <rPh sb="19" eb="21">
      <t>トウショ</t>
    </rPh>
    <rPh sb="23" eb="26">
      <t>キギョウサイ</t>
    </rPh>
    <rPh sb="27" eb="29">
      <t>カリイレ</t>
    </rPh>
    <rPh sb="30" eb="31">
      <t>オコナ</t>
    </rPh>
    <rPh sb="39" eb="41">
      <t>カイケイ</t>
    </rPh>
    <rPh sb="41" eb="43">
      <t>セイド</t>
    </rPh>
    <rPh sb="43" eb="46">
      <t>カイセイマエ</t>
    </rPh>
    <rPh sb="47" eb="49">
      <t>ヘイセイ</t>
    </rPh>
    <rPh sb="51" eb="53">
      <t>ネンド</t>
    </rPh>
    <rPh sb="56" eb="58">
      <t>ケイヒ</t>
    </rPh>
    <rPh sb="59" eb="61">
      <t>フタン</t>
    </rPh>
    <rPh sb="61" eb="63">
      <t>クブン</t>
    </rPh>
    <rPh sb="64" eb="66">
      <t>カンケイ</t>
    </rPh>
    <rPh sb="67" eb="69">
      <t>トウガイ</t>
    </rPh>
    <rPh sb="69" eb="70">
      <t>チ</t>
    </rPh>
    <rPh sb="83" eb="85">
      <t>イガイ</t>
    </rPh>
    <rPh sb="91" eb="92">
      <t>ナン</t>
    </rPh>
    <rPh sb="93" eb="95">
      <t>モンダイ</t>
    </rPh>
    <rPh sb="96" eb="97">
      <t>ナ</t>
    </rPh>
    <rPh sb="100" eb="101">
      <t>ジツ</t>
    </rPh>
    <rPh sb="101" eb="104">
      <t>ケイエイメン</t>
    </rPh>
    <rPh sb="107" eb="109">
      <t>クリイレ</t>
    </rPh>
    <rPh sb="109" eb="111">
      <t>キジュン</t>
    </rPh>
    <rPh sb="111" eb="113">
      <t>イガイ</t>
    </rPh>
    <rPh sb="114" eb="116">
      <t>イッパン</t>
    </rPh>
    <rPh sb="116" eb="118">
      <t>カイケイ</t>
    </rPh>
    <rPh sb="118" eb="120">
      <t>フタン</t>
    </rPh>
    <rPh sb="121" eb="123">
      <t>タショウ</t>
    </rPh>
    <phoneticPr fontId="7"/>
  </si>
  <si>
    <t>　総じて、現在のところ経営は健全と言えるが、今後の人口減少の動きに合わせた効率性を検証し、総合的に施設や管渠の整備を図って行くことが必要である。
　また、特に管渠については、基本耐用年数が50年であり、更新時期にはまだまだ年数があるが、公共施設等総合管理計画の中で町道の改良・改修に合わせてコストのかからない更新を行い、単年度当たりの建設改良費平準化を行いながら計画的に更新していくこととしている。</t>
    <rPh sb="52" eb="54">
      <t>カンキョ</t>
    </rPh>
    <rPh sb="77" eb="78">
      <t>トク</t>
    </rPh>
    <rPh sb="79" eb="81">
      <t>カンキョ</t>
    </rPh>
    <rPh sb="87" eb="89">
      <t>キホン</t>
    </rPh>
    <rPh sb="89" eb="91">
      <t>タイヨウ</t>
    </rPh>
    <rPh sb="91" eb="93">
      <t>ネンスウ</t>
    </rPh>
    <rPh sb="96" eb="97">
      <t>ネン</t>
    </rPh>
    <rPh sb="101" eb="103">
      <t>コウシン</t>
    </rPh>
    <rPh sb="103" eb="105">
      <t>ジキ</t>
    </rPh>
    <rPh sb="111" eb="113">
      <t>ネンスウ</t>
    </rPh>
    <rPh sb="118" eb="120">
      <t>コウキョウ</t>
    </rPh>
    <rPh sb="120" eb="122">
      <t>シセツ</t>
    </rPh>
    <rPh sb="122" eb="123">
      <t>トウ</t>
    </rPh>
    <rPh sb="123" eb="125">
      <t>ソウゴウ</t>
    </rPh>
    <rPh sb="125" eb="127">
      <t>カンリ</t>
    </rPh>
    <rPh sb="127" eb="129">
      <t>ケイカク</t>
    </rPh>
    <rPh sb="130" eb="131">
      <t>ナカ</t>
    </rPh>
    <rPh sb="132" eb="133">
      <t>マチ</t>
    </rPh>
    <rPh sb="133" eb="134">
      <t>ミチ</t>
    </rPh>
    <rPh sb="135" eb="137">
      <t>カイリョウ</t>
    </rPh>
    <rPh sb="138" eb="140">
      <t>カイシュウ</t>
    </rPh>
    <rPh sb="141" eb="142">
      <t>ア</t>
    </rPh>
    <rPh sb="154" eb="156">
      <t>コウシン</t>
    </rPh>
    <rPh sb="157" eb="158">
      <t>オコナ</t>
    </rPh>
    <rPh sb="160" eb="163">
      <t>タンネンド</t>
    </rPh>
    <rPh sb="163" eb="164">
      <t>ア</t>
    </rPh>
    <rPh sb="167" eb="169">
      <t>ケンセツ</t>
    </rPh>
    <rPh sb="169" eb="172">
      <t>カイリョウヒ</t>
    </rPh>
    <rPh sb="172" eb="175">
      <t>ヘイジュンカ</t>
    </rPh>
    <rPh sb="176" eb="177">
      <t>オコナ</t>
    </rPh>
    <rPh sb="181" eb="184">
      <t>ケイカクテキ</t>
    </rPh>
    <rPh sb="185" eb="187">
      <t>コウシン</t>
    </rPh>
    <phoneticPr fontId="7"/>
  </si>
  <si>
    <t>　①有形固定資産減価償却率が平成26年度に大きく伸びていることについては、会計制度改正によりみなし償却をしなくなったために起きた現象である。
　平成9年3月に供用開始し、まだ20年しか経過していない事業のため、②管渠老朽化率、③管渠改善率についての数値は現れていない。</t>
    <rPh sb="14" eb="16">
      <t>ヘイセイ</t>
    </rPh>
    <rPh sb="18" eb="20">
      <t>ネンド</t>
    </rPh>
    <rPh sb="21" eb="22">
      <t>オオ</t>
    </rPh>
    <rPh sb="24" eb="25">
      <t>ノ</t>
    </rPh>
    <rPh sb="72" eb="74">
      <t>ヘイセイ</t>
    </rPh>
    <rPh sb="75" eb="76">
      <t>ネン</t>
    </rPh>
    <rPh sb="77" eb="78">
      <t>ガツ</t>
    </rPh>
    <rPh sb="79" eb="81">
      <t>キョウヨウ</t>
    </rPh>
    <rPh sb="81" eb="83">
      <t>カイシ</t>
    </rPh>
    <rPh sb="89" eb="90">
      <t>ネン</t>
    </rPh>
    <rPh sb="92" eb="94">
      <t>ケイカ</t>
    </rPh>
    <rPh sb="99" eb="101">
      <t>ジギョウ</t>
    </rPh>
    <rPh sb="106" eb="108">
      <t>カンキョ</t>
    </rPh>
    <rPh sb="108" eb="111">
      <t>ロウキュウカ</t>
    </rPh>
    <rPh sb="111" eb="112">
      <t>リツ</t>
    </rPh>
    <rPh sb="114" eb="116">
      <t>カンキョ</t>
    </rPh>
    <rPh sb="116" eb="119">
      <t>カイゼンリツ</t>
    </rPh>
    <rPh sb="124" eb="126">
      <t>スウチ</t>
    </rPh>
    <rPh sb="127" eb="128">
      <t>アラワ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</si>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</sst>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42400"/>
        <c:axId val="1019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01942400"/>
        <c:axId val="101944320"/>
      </c:lineChart>
      <c:dateAx>
        <c:axId val="101942400"/>
        <c:scaling>
          <c:orientation val="minMax"/>
        </c:scaling>
        <c:delete val="1"/>
        <c:axPos val="b"/>
        <c:numFmt formatCode="ge" sourceLinked="1"/>
        <c:majorTickMark val="none"/>
        <c:minorTickMark val="none"/>
        <c:tickLblPos val="none"/>
        <c:crossAx val="101944320"/>
        <c:crosses val="autoZero"/>
        <c:auto val="1"/>
        <c:lblOffset val="100"/>
        <c:baseTimeUnit val="years"/>
      </c:dateAx>
      <c:valAx>
        <c:axId val="1019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73.14</c:v>
                </c:pt>
                <c:pt idx="1">
                  <c:v>73.14</c:v>
                </c:pt>
                <c:pt idx="2">
                  <c:v>70.73</c:v>
                </c:pt>
                <c:pt idx="3">
                  <c:v>70.8</c:v>
                </c:pt>
                <c:pt idx="4">
                  <c:v>68.25</c:v>
                </c:pt>
              </c:numCache>
            </c:numRef>
          </c:val>
        </c:ser>
        <c:dLbls>
          <c:showLegendKey val="0"/>
          <c:showVal val="0"/>
          <c:showCatName val="0"/>
          <c:showSerName val="0"/>
          <c:showPercent val="0"/>
          <c:showBubbleSize val="0"/>
        </c:dLbls>
        <c:gapWidth val="150"/>
        <c:axId val="104838656"/>
        <c:axId val="1048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04838656"/>
        <c:axId val="104840576"/>
      </c:lineChart>
      <c:dateAx>
        <c:axId val="104838656"/>
        <c:scaling>
          <c:orientation val="minMax"/>
        </c:scaling>
        <c:delete val="1"/>
        <c:axPos val="b"/>
        <c:numFmt formatCode="ge" sourceLinked="1"/>
        <c:majorTickMark val="none"/>
        <c:minorTickMark val="none"/>
        <c:tickLblPos val="none"/>
        <c:crossAx val="104840576"/>
        <c:crosses val="autoZero"/>
        <c:auto val="1"/>
        <c:lblOffset val="100"/>
        <c:baseTimeUnit val="years"/>
      </c:dateAx>
      <c:valAx>
        <c:axId val="104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86.15</c:v>
                </c:pt>
                <c:pt idx="1">
                  <c:v>86.29</c:v>
                </c:pt>
                <c:pt idx="2">
                  <c:v>86.63</c:v>
                </c:pt>
                <c:pt idx="3">
                  <c:v>87.52</c:v>
                </c:pt>
                <c:pt idx="4">
                  <c:v>87.85</c:v>
                </c:pt>
              </c:numCache>
            </c:numRef>
          </c:val>
        </c:ser>
        <c:dLbls>
          <c:showLegendKey val="0"/>
          <c:showVal val="0"/>
          <c:showCatName val="0"/>
          <c:showSerName val="0"/>
          <c:showPercent val="0"/>
          <c:showBubbleSize val="0"/>
        </c:dLbls>
        <c:gapWidth val="150"/>
        <c:axId val="104944768"/>
        <c:axId val="1049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04944768"/>
        <c:axId val="104946688"/>
      </c:lineChart>
      <c:dateAx>
        <c:axId val="104944768"/>
        <c:scaling>
          <c:orientation val="minMax"/>
        </c:scaling>
        <c:delete val="1"/>
        <c:axPos val="b"/>
        <c:numFmt formatCode="ge" sourceLinked="1"/>
        <c:majorTickMark val="none"/>
        <c:minorTickMark val="none"/>
        <c:tickLblPos val="none"/>
        <c:crossAx val="104946688"/>
        <c:crosses val="autoZero"/>
        <c:auto val="1"/>
        <c:lblOffset val="100"/>
        <c:baseTimeUnit val="years"/>
      </c:dateAx>
      <c:valAx>
        <c:axId val="1049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101.23</c:v>
                </c:pt>
                <c:pt idx="1">
                  <c:v>101</c:v>
                </c:pt>
                <c:pt idx="2">
                  <c:v>100.53</c:v>
                </c:pt>
                <c:pt idx="3">
                  <c:v>100.68</c:v>
                </c:pt>
                <c:pt idx="4">
                  <c:v>100.77</c:v>
                </c:pt>
              </c:numCache>
            </c:numRef>
          </c:val>
        </c:ser>
        <c:dLbls>
          <c:showLegendKey val="0"/>
          <c:showVal val="0"/>
          <c:showCatName val="0"/>
          <c:showSerName val="0"/>
          <c:showPercent val="0"/>
          <c:showBubbleSize val="0"/>
        </c:dLbls>
        <c:gapWidth val="150"/>
        <c:axId val="104473344"/>
        <c:axId val="104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104473344"/>
        <c:axId val="104475264"/>
      </c:lineChart>
      <c:dateAx>
        <c:axId val="104473344"/>
        <c:scaling>
          <c:orientation val="minMax"/>
        </c:scaling>
        <c:delete val="1"/>
        <c:axPos val="b"/>
        <c:numFmt formatCode="ge" sourceLinked="1"/>
        <c:majorTickMark val="none"/>
        <c:minorTickMark val="none"/>
        <c:tickLblPos val="none"/>
        <c:crossAx val="104475264"/>
        <c:crosses val="autoZero"/>
        <c:auto val="1"/>
        <c:lblOffset val="100"/>
        <c:baseTimeUnit val="years"/>
      </c:dateAx>
      <c:valAx>
        <c:axId val="104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5.69</c:v>
                </c:pt>
                <c:pt idx="1">
                  <c:v>6.82</c:v>
                </c:pt>
                <c:pt idx="2">
                  <c:v>22.05</c:v>
                </c:pt>
                <c:pt idx="3">
                  <c:v>24.58</c:v>
                </c:pt>
                <c:pt idx="4">
                  <c:v>27.06</c:v>
                </c:pt>
              </c:numCache>
            </c:numRef>
          </c:val>
        </c:ser>
        <c:dLbls>
          <c:showLegendKey val="0"/>
          <c:showVal val="0"/>
          <c:showCatName val="0"/>
          <c:showSerName val="0"/>
          <c:showPercent val="0"/>
          <c:showBubbleSize val="0"/>
        </c:dLbls>
        <c:gapWidth val="150"/>
        <c:axId val="104513920"/>
        <c:axId val="1045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104513920"/>
        <c:axId val="104515840"/>
      </c:lineChart>
      <c:dateAx>
        <c:axId val="104513920"/>
        <c:scaling>
          <c:orientation val="minMax"/>
        </c:scaling>
        <c:delete val="1"/>
        <c:axPos val="b"/>
        <c:numFmt formatCode="ge" sourceLinked="1"/>
        <c:majorTickMark val="none"/>
        <c:minorTickMark val="none"/>
        <c:tickLblPos val="none"/>
        <c:crossAx val="104515840"/>
        <c:crosses val="autoZero"/>
        <c:auto val="1"/>
        <c:lblOffset val="100"/>
        <c:baseTimeUnit val="years"/>
      </c:dateAx>
      <c:valAx>
        <c:axId val="1045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51936"/>
        <c:axId val="1045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551936"/>
        <c:axId val="104553856"/>
      </c:lineChart>
      <c:dateAx>
        <c:axId val="104551936"/>
        <c:scaling>
          <c:orientation val="minMax"/>
        </c:scaling>
        <c:delete val="1"/>
        <c:axPos val="b"/>
        <c:numFmt formatCode="ge" sourceLinked="1"/>
        <c:majorTickMark val="none"/>
        <c:minorTickMark val="none"/>
        <c:tickLblPos val="none"/>
        <c:crossAx val="104553856"/>
        <c:crosses val="autoZero"/>
        <c:auto val="1"/>
        <c:lblOffset val="100"/>
        <c:baseTimeUnit val="years"/>
      </c:dateAx>
      <c:valAx>
        <c:axId val="1045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97376"/>
        <c:axId val="1046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104597376"/>
        <c:axId val="104603648"/>
      </c:lineChart>
      <c:dateAx>
        <c:axId val="104597376"/>
        <c:scaling>
          <c:orientation val="minMax"/>
        </c:scaling>
        <c:delete val="1"/>
        <c:axPos val="b"/>
        <c:numFmt formatCode="ge" sourceLinked="1"/>
        <c:majorTickMark val="none"/>
        <c:minorTickMark val="none"/>
        <c:tickLblPos val="none"/>
        <c:crossAx val="104603648"/>
        <c:crosses val="autoZero"/>
        <c:auto val="1"/>
        <c:lblOffset val="100"/>
        <c:baseTimeUnit val="years"/>
      </c:dateAx>
      <c:valAx>
        <c:axId val="104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170.56</c:v>
                </c:pt>
                <c:pt idx="1">
                  <c:v>991.75</c:v>
                </c:pt>
                <c:pt idx="2">
                  <c:v>36.08</c:v>
                </c:pt>
                <c:pt idx="3">
                  <c:v>35.299999999999997</c:v>
                </c:pt>
                <c:pt idx="4">
                  <c:v>31.75</c:v>
                </c:pt>
              </c:numCache>
            </c:numRef>
          </c:val>
        </c:ser>
        <c:dLbls>
          <c:showLegendKey val="0"/>
          <c:showVal val="0"/>
          <c:showCatName val="0"/>
          <c:showSerName val="0"/>
          <c:showPercent val="0"/>
          <c:showBubbleSize val="0"/>
        </c:dLbls>
        <c:gapWidth val="150"/>
        <c:axId val="104637952"/>
        <c:axId val="104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104637952"/>
        <c:axId val="104639872"/>
      </c:lineChart>
      <c:dateAx>
        <c:axId val="104637952"/>
        <c:scaling>
          <c:orientation val="minMax"/>
        </c:scaling>
        <c:delete val="1"/>
        <c:axPos val="b"/>
        <c:numFmt formatCode="ge" sourceLinked="1"/>
        <c:majorTickMark val="none"/>
        <c:minorTickMark val="none"/>
        <c:tickLblPos val="none"/>
        <c:crossAx val="104639872"/>
        <c:crosses val="autoZero"/>
        <c:auto val="1"/>
        <c:lblOffset val="100"/>
        <c:baseTimeUnit val="years"/>
      </c:dateAx>
      <c:valAx>
        <c:axId val="1046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1410.47</c:v>
                </c:pt>
                <c:pt idx="3" formatCode="#,##0.00;&quot;△&quot;#,##0.00;&quot;-&quot;">
                  <c:v>1309.52</c:v>
                </c:pt>
                <c:pt idx="4" formatCode="#,##0.00;&quot;△&quot;#,##0.00;&quot;-&quot;">
                  <c:v>1230.55</c:v>
                </c:pt>
              </c:numCache>
            </c:numRef>
          </c:val>
        </c:ser>
        <c:dLbls>
          <c:showLegendKey val="0"/>
          <c:showVal val="0"/>
          <c:showCatName val="0"/>
          <c:showSerName val="0"/>
          <c:showPercent val="0"/>
          <c:showBubbleSize val="0"/>
        </c:dLbls>
        <c:gapWidth val="150"/>
        <c:axId val="104670336"/>
        <c:axId val="1046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04670336"/>
        <c:axId val="104672256"/>
      </c:lineChart>
      <c:dateAx>
        <c:axId val="104670336"/>
        <c:scaling>
          <c:orientation val="minMax"/>
        </c:scaling>
        <c:delete val="1"/>
        <c:axPos val="b"/>
        <c:numFmt formatCode="ge" sourceLinked="1"/>
        <c:majorTickMark val="none"/>
        <c:minorTickMark val="none"/>
        <c:tickLblPos val="none"/>
        <c:crossAx val="104672256"/>
        <c:crosses val="autoZero"/>
        <c:auto val="1"/>
        <c:lblOffset val="100"/>
        <c:baseTimeUnit val="years"/>
      </c:dateAx>
      <c:valAx>
        <c:axId val="1046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92.72</c:v>
                </c:pt>
                <c:pt idx="3">
                  <c:v>98.32</c:v>
                </c:pt>
                <c:pt idx="4">
                  <c:v>98.65</c:v>
                </c:pt>
              </c:numCache>
            </c:numRef>
          </c:val>
        </c:ser>
        <c:dLbls>
          <c:showLegendKey val="0"/>
          <c:showVal val="0"/>
          <c:showCatName val="0"/>
          <c:showSerName val="0"/>
          <c:showPercent val="0"/>
          <c:showBubbleSize val="0"/>
        </c:dLbls>
        <c:gapWidth val="150"/>
        <c:axId val="104700928"/>
        <c:axId val="104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04700928"/>
        <c:axId val="104723584"/>
      </c:lineChart>
      <c:dateAx>
        <c:axId val="104700928"/>
        <c:scaling>
          <c:orientation val="minMax"/>
        </c:scaling>
        <c:delete val="1"/>
        <c:axPos val="b"/>
        <c:numFmt formatCode="ge" sourceLinked="1"/>
        <c:majorTickMark val="none"/>
        <c:minorTickMark val="none"/>
        <c:tickLblPos val="none"/>
        <c:crossAx val="104723584"/>
        <c:crosses val="autoZero"/>
        <c:auto val="1"/>
        <c:lblOffset val="100"/>
        <c:baseTimeUnit val="years"/>
      </c:dateAx>
      <c:valAx>
        <c:axId val="104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178.71</c:v>
                </c:pt>
                <c:pt idx="1">
                  <c:v>179.29</c:v>
                </c:pt>
                <c:pt idx="2">
                  <c:v>192.42</c:v>
                </c:pt>
                <c:pt idx="3">
                  <c:v>182.54</c:v>
                </c:pt>
                <c:pt idx="4">
                  <c:v>182.54</c:v>
                </c:pt>
              </c:numCache>
            </c:numRef>
          </c:val>
        </c:ser>
        <c:dLbls>
          <c:showLegendKey val="0"/>
          <c:showVal val="0"/>
          <c:showCatName val="0"/>
          <c:showSerName val="0"/>
          <c:showPercent val="0"/>
          <c:showBubbleSize val="0"/>
        </c:dLbls>
        <c:gapWidth val="150"/>
        <c:axId val="104814464"/>
        <c:axId val="104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04814464"/>
        <c:axId val="104824832"/>
      </c:lineChart>
      <c:dateAx>
        <c:axId val="104814464"/>
        <c:scaling>
          <c:orientation val="minMax"/>
        </c:scaling>
        <c:delete val="1"/>
        <c:axPos val="b"/>
        <c:numFmt formatCode="ge" sourceLinked="1"/>
        <c:majorTickMark val="none"/>
        <c:minorTickMark val="none"/>
        <c:tickLblPos val="none"/>
        <c:crossAx val="104824832"/>
        <c:crosses val="autoZero"/>
        <c:auto val="1"/>
        <c:lblOffset val="100"/>
        <c:baseTimeUnit val="years"/>
      </c:dateAx>
      <c:valAx>
        <c:axId val="104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むかわ町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Cd2</v>
      </c>
      <c r="X8" s="73"/>
      <c r="Y8" s="73"/>
      <c r="Z8" s="73"/>
      <c r="AA8" s="73"/>
      <c r="AB8" s="73"/>
      <c r="AC8" s="73"/>
      <c r="AD8" s="74" t="s">
        <v>122</v>
      </c>
      <c r="AE8" s="74"/>
      <c r="AF8" s="74"/>
      <c r="AG8" s="74"/>
      <c r="AH8" s="74"/>
      <c r="AI8" s="74"/>
      <c r="AJ8" s="74"/>
      <c r="AK8" s="4"/>
      <c r="AL8" s="68">
        <f>データ!S6</f>
        <v>8564</v>
      </c>
      <c r="AM8" s="68"/>
      <c r="AN8" s="68"/>
      <c r="AO8" s="68"/>
      <c r="AP8" s="68"/>
      <c r="AQ8" s="68"/>
      <c r="AR8" s="68"/>
      <c r="AS8" s="68"/>
      <c r="AT8" s="67">
        <f>データ!T6</f>
        <v>711.36</v>
      </c>
      <c r="AU8" s="67"/>
      <c r="AV8" s="67"/>
      <c r="AW8" s="67"/>
      <c r="AX8" s="67"/>
      <c r="AY8" s="67"/>
      <c r="AZ8" s="67"/>
      <c r="BA8" s="67"/>
      <c r="BB8" s="67">
        <f>データ!U6</f>
        <v>12.04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62.32</v>
      </c>
      <c r="J10" s="67"/>
      <c r="K10" s="67"/>
      <c r="L10" s="67"/>
      <c r="M10" s="67"/>
      <c r="N10" s="67"/>
      <c r="O10" s="67"/>
      <c r="P10" s="67">
        <f>データ!P6</f>
        <v>40.6</v>
      </c>
      <c r="Q10" s="67"/>
      <c r="R10" s="67"/>
      <c r="S10" s="67"/>
      <c r="T10" s="67"/>
      <c r="U10" s="67"/>
      <c r="V10" s="67"/>
      <c r="W10" s="67">
        <f>データ!Q6</f>
        <v>79.319999999999993</v>
      </c>
      <c r="X10" s="67"/>
      <c r="Y10" s="67"/>
      <c r="Z10" s="67"/>
      <c r="AA10" s="67"/>
      <c r="AB10" s="67"/>
      <c r="AC10" s="67"/>
      <c r="AD10" s="68">
        <f>データ!R6</f>
        <v>3790</v>
      </c>
      <c r="AE10" s="68"/>
      <c r="AF10" s="68"/>
      <c r="AG10" s="68"/>
      <c r="AH10" s="68"/>
      <c r="AI10" s="68"/>
      <c r="AJ10" s="68"/>
      <c r="AK10" s="2"/>
      <c r="AL10" s="68">
        <f>データ!V6</f>
        <v>3440</v>
      </c>
      <c r="AM10" s="68"/>
      <c r="AN10" s="68"/>
      <c r="AO10" s="68"/>
      <c r="AP10" s="68"/>
      <c r="AQ10" s="68"/>
      <c r="AR10" s="68"/>
      <c r="AS10" s="68"/>
      <c r="AT10" s="67">
        <f>データ!W6</f>
        <v>1.54</v>
      </c>
      <c r="AU10" s="67"/>
      <c r="AV10" s="67"/>
      <c r="AW10" s="67"/>
      <c r="AX10" s="67"/>
      <c r="AY10" s="67"/>
      <c r="AZ10" s="67"/>
      <c r="BA10" s="67"/>
      <c r="BB10" s="67">
        <f>データ!X6</f>
        <v>2233.77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15865</v>
      </c>
      <c r="D6" s="34">
        <f t="shared" si="3"/>
        <v>46</v>
      </c>
      <c r="E6" s="34">
        <f t="shared" si="3"/>
        <v>17</v>
      </c>
      <c r="F6" s="34">
        <f t="shared" si="3"/>
        <v>1</v>
      </c>
      <c r="G6" s="34">
        <f t="shared" si="3"/>
        <v>0</v>
      </c>
      <c r="H6" s="34" t="str">
        <f t="shared" si="3"/>
        <v>北海道　むかわ町</v>
      </c>
      <c r="I6" s="34" t="str">
        <f t="shared" si="3"/>
        <v>法適用</v>
      </c>
      <c r="J6" s="34" t="str">
        <f t="shared" si="3"/>
        <v>下水道事業</v>
      </c>
      <c r="K6" s="34" t="str">
        <f t="shared" si="3"/>
        <v>公共下水道</v>
      </c>
      <c r="L6" s="34" t="str">
        <f t="shared" si="3"/>
        <v>Cd2</v>
      </c>
      <c r="M6" s="34">
        <f t="shared" si="3"/>
        <v>0</v>
      </c>
      <c r="N6" s="35" t="str">
        <f t="shared" si="3"/>
        <v>-</v>
      </c>
      <c r="O6" s="35">
        <f t="shared" si="3"/>
        <v>62.32</v>
      </c>
      <c r="P6" s="35">
        <f t="shared" si="3"/>
        <v>40.6</v>
      </c>
      <c r="Q6" s="35">
        <f t="shared" si="3"/>
        <v>79.319999999999993</v>
      </c>
      <c r="R6" s="35">
        <f t="shared" si="3"/>
        <v>3790</v>
      </c>
      <c r="S6" s="35">
        <f t="shared" si="3"/>
        <v>8564</v>
      </c>
      <c r="T6" s="35">
        <f t="shared" si="3"/>
        <v>711.36</v>
      </c>
      <c r="U6" s="35">
        <f t="shared" si="3"/>
        <v>12.04</v>
      </c>
      <c r="V6" s="35">
        <f t="shared" si="3"/>
        <v>3440</v>
      </c>
      <c r="W6" s="35">
        <f t="shared" si="3"/>
        <v>1.54</v>
      </c>
      <c r="X6" s="35">
        <f t="shared" si="3"/>
        <v>2233.77</v>
      </c>
      <c r="Y6" s="36">
        <f>IF(Y7="",NA(),Y7)</f>
        <v>101.23</v>
      </c>
      <c r="Z6" s="36">
        <f t="shared" ref="Z6:AH6" si="4">IF(Z7="",NA(),Z7)</f>
        <v>101</v>
      </c>
      <c r="AA6" s="36">
        <f t="shared" si="4"/>
        <v>100.53</v>
      </c>
      <c r="AB6" s="36">
        <f t="shared" si="4"/>
        <v>100.68</v>
      </c>
      <c r="AC6" s="36">
        <f t="shared" si="4"/>
        <v>100.77</v>
      </c>
      <c r="AD6" s="36">
        <f t="shared" si="4"/>
        <v>102.09</v>
      </c>
      <c r="AE6" s="36">
        <f t="shared" si="4"/>
        <v>104.18</v>
      </c>
      <c r="AF6" s="36">
        <f t="shared" si="4"/>
        <v>108.69</v>
      </c>
      <c r="AG6" s="36">
        <f t="shared" si="4"/>
        <v>110.8</v>
      </c>
      <c r="AH6" s="36">
        <f t="shared" si="4"/>
        <v>110.07</v>
      </c>
      <c r="AI6" s="35" t="str">
        <f>IF(AI7="","",IF(AI7="-","【-】","【"&amp;SUBSTITUTE(TEXT(AI7,"#,##0.00"),"-","△")&amp;"】"))</f>
        <v>【108.57】</v>
      </c>
      <c r="AJ6" s="35">
        <f>IF(AJ7="",NA(),AJ7)</f>
        <v>0</v>
      </c>
      <c r="AK6" s="35">
        <f t="shared" ref="AK6:AS6" si="5">IF(AK7="",NA(),AK7)</f>
        <v>0</v>
      </c>
      <c r="AL6" s="35">
        <f t="shared" si="5"/>
        <v>0</v>
      </c>
      <c r="AM6" s="35">
        <f t="shared" si="5"/>
        <v>0</v>
      </c>
      <c r="AN6" s="35">
        <f t="shared" si="5"/>
        <v>0</v>
      </c>
      <c r="AO6" s="36">
        <f t="shared" si="5"/>
        <v>100.29</v>
      </c>
      <c r="AP6" s="36">
        <f t="shared" si="5"/>
        <v>95.59</v>
      </c>
      <c r="AQ6" s="36">
        <f t="shared" si="5"/>
        <v>29.24</v>
      </c>
      <c r="AR6" s="36">
        <f t="shared" si="5"/>
        <v>31.45</v>
      </c>
      <c r="AS6" s="36">
        <f t="shared" si="5"/>
        <v>31.4</v>
      </c>
      <c r="AT6" s="35" t="str">
        <f>IF(AT7="","",IF(AT7="-","【-】","【"&amp;SUBSTITUTE(TEXT(AT7,"#,##0.00"),"-","△")&amp;"】"))</f>
        <v>【4.38】</v>
      </c>
      <c r="AU6" s="36">
        <f>IF(AU7="",NA(),AU7)</f>
        <v>170.56</v>
      </c>
      <c r="AV6" s="36">
        <f t="shared" ref="AV6:BD6" si="6">IF(AV7="",NA(),AV7)</f>
        <v>991.75</v>
      </c>
      <c r="AW6" s="36">
        <f t="shared" si="6"/>
        <v>36.08</v>
      </c>
      <c r="AX6" s="36">
        <f t="shared" si="6"/>
        <v>35.299999999999997</v>
      </c>
      <c r="AY6" s="36">
        <f t="shared" si="6"/>
        <v>31.75</v>
      </c>
      <c r="AZ6" s="36">
        <f t="shared" si="6"/>
        <v>372.33</v>
      </c>
      <c r="BA6" s="36">
        <f t="shared" si="6"/>
        <v>318.06</v>
      </c>
      <c r="BB6" s="36">
        <f t="shared" si="6"/>
        <v>68.510000000000005</v>
      </c>
      <c r="BC6" s="36">
        <f t="shared" si="6"/>
        <v>70.16</v>
      </c>
      <c r="BD6" s="36">
        <f t="shared" si="6"/>
        <v>79.709999999999994</v>
      </c>
      <c r="BE6" s="35" t="str">
        <f>IF(BE7="","",IF(BE7="-","【-】","【"&amp;SUBSTITUTE(TEXT(BE7,"#,##0.00"),"-","△")&amp;"】"))</f>
        <v>【59.95】</v>
      </c>
      <c r="BF6" s="35">
        <f>IF(BF7="",NA(),BF7)</f>
        <v>0</v>
      </c>
      <c r="BG6" s="35">
        <f t="shared" ref="BG6:BO6" si="7">IF(BG7="",NA(),BG7)</f>
        <v>0</v>
      </c>
      <c r="BH6" s="36">
        <f t="shared" si="7"/>
        <v>1410.47</v>
      </c>
      <c r="BI6" s="36">
        <f t="shared" si="7"/>
        <v>1309.52</v>
      </c>
      <c r="BJ6" s="36">
        <f t="shared" si="7"/>
        <v>1230.55</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100</v>
      </c>
      <c r="BR6" s="36">
        <f t="shared" ref="BR6:BZ6" si="8">IF(BR7="",NA(),BR7)</f>
        <v>100</v>
      </c>
      <c r="BS6" s="36">
        <f t="shared" si="8"/>
        <v>92.72</v>
      </c>
      <c r="BT6" s="36">
        <f t="shared" si="8"/>
        <v>98.32</v>
      </c>
      <c r="BU6" s="36">
        <f t="shared" si="8"/>
        <v>98.65</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178.71</v>
      </c>
      <c r="CC6" s="36">
        <f t="shared" ref="CC6:CK6" si="9">IF(CC7="",NA(),CC7)</f>
        <v>179.29</v>
      </c>
      <c r="CD6" s="36">
        <f t="shared" si="9"/>
        <v>192.42</v>
      </c>
      <c r="CE6" s="36">
        <f t="shared" si="9"/>
        <v>182.54</v>
      </c>
      <c r="CF6" s="36">
        <f t="shared" si="9"/>
        <v>182.54</v>
      </c>
      <c r="CG6" s="36">
        <f t="shared" si="9"/>
        <v>251.88</v>
      </c>
      <c r="CH6" s="36">
        <f t="shared" si="9"/>
        <v>247.43</v>
      </c>
      <c r="CI6" s="36">
        <f t="shared" si="9"/>
        <v>248.89</v>
      </c>
      <c r="CJ6" s="36">
        <f t="shared" si="9"/>
        <v>250.84</v>
      </c>
      <c r="CK6" s="36">
        <f t="shared" si="9"/>
        <v>235.61</v>
      </c>
      <c r="CL6" s="35" t="str">
        <f>IF(CL7="","",IF(CL7="-","【-】","【"&amp;SUBSTITUTE(TEXT(CL7,"#,##0.00"),"-","△")&amp;"】"))</f>
        <v>【137.82】</v>
      </c>
      <c r="CM6" s="36">
        <f>IF(CM7="",NA(),CM7)</f>
        <v>73.14</v>
      </c>
      <c r="CN6" s="36">
        <f t="shared" ref="CN6:CV6" si="10">IF(CN7="",NA(),CN7)</f>
        <v>73.14</v>
      </c>
      <c r="CO6" s="36">
        <f t="shared" si="10"/>
        <v>70.73</v>
      </c>
      <c r="CP6" s="36">
        <f t="shared" si="10"/>
        <v>70.8</v>
      </c>
      <c r="CQ6" s="36">
        <f t="shared" si="10"/>
        <v>68.25</v>
      </c>
      <c r="CR6" s="36">
        <f t="shared" si="10"/>
        <v>49.29</v>
      </c>
      <c r="CS6" s="36">
        <f t="shared" si="10"/>
        <v>50.32</v>
      </c>
      <c r="CT6" s="36">
        <f t="shared" si="10"/>
        <v>49.89</v>
      </c>
      <c r="CU6" s="36">
        <f t="shared" si="10"/>
        <v>49.39</v>
      </c>
      <c r="CV6" s="36">
        <f t="shared" si="10"/>
        <v>49.25</v>
      </c>
      <c r="CW6" s="35" t="str">
        <f>IF(CW7="","",IF(CW7="-","【-】","【"&amp;SUBSTITUTE(TEXT(CW7,"#,##0.00"),"-","△")&amp;"】"))</f>
        <v>【60.09】</v>
      </c>
      <c r="CX6" s="36">
        <f>IF(CX7="",NA(),CX7)</f>
        <v>86.15</v>
      </c>
      <c r="CY6" s="36">
        <f t="shared" ref="CY6:DG6" si="11">IF(CY7="",NA(),CY7)</f>
        <v>86.29</v>
      </c>
      <c r="CZ6" s="36">
        <f t="shared" si="11"/>
        <v>86.63</v>
      </c>
      <c r="DA6" s="36">
        <f t="shared" si="11"/>
        <v>87.52</v>
      </c>
      <c r="DB6" s="36">
        <f t="shared" si="11"/>
        <v>87.85</v>
      </c>
      <c r="DC6" s="36">
        <f t="shared" si="11"/>
        <v>84.31</v>
      </c>
      <c r="DD6" s="36">
        <f t="shared" si="11"/>
        <v>84.57</v>
      </c>
      <c r="DE6" s="36">
        <f t="shared" si="11"/>
        <v>84.73</v>
      </c>
      <c r="DF6" s="36">
        <f t="shared" si="11"/>
        <v>83.96</v>
      </c>
      <c r="DG6" s="36">
        <f t="shared" si="11"/>
        <v>84.12</v>
      </c>
      <c r="DH6" s="35" t="str">
        <f>IF(DH7="","",IF(DH7="-","【-】","【"&amp;SUBSTITUTE(TEXT(DH7,"#,##0.00"),"-","△")&amp;"】"))</f>
        <v>【94.90】</v>
      </c>
      <c r="DI6" s="36">
        <f>IF(DI7="",NA(),DI7)</f>
        <v>5.69</v>
      </c>
      <c r="DJ6" s="36">
        <f t="shared" ref="DJ6:DR6" si="12">IF(DJ7="",NA(),DJ7)</f>
        <v>6.82</v>
      </c>
      <c r="DK6" s="36">
        <f t="shared" si="12"/>
        <v>22.05</v>
      </c>
      <c r="DL6" s="36">
        <f t="shared" si="12"/>
        <v>24.58</v>
      </c>
      <c r="DM6" s="36">
        <f t="shared" si="12"/>
        <v>27.06</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15865</v>
      </c>
      <c r="D7" s="38">
        <v>46</v>
      </c>
      <c r="E7" s="38">
        <v>17</v>
      </c>
      <c r="F7" s="38">
        <v>1</v>
      </c>
      <c r="G7" s="38">
        <v>0</v>
      </c>
      <c r="H7" s="38" t="s">
        <v>108</v>
      </c>
      <c r="I7" s="38" t="s">
        <v>109</v>
      </c>
      <c r="J7" s="38" t="s">
        <v>110</v>
      </c>
      <c r="K7" s="38" t="s">
        <v>111</v>
      </c>
      <c r="L7" s="38" t="s">
        <v>112</v>
      </c>
      <c r="M7" s="38"/>
      <c r="N7" s="39" t="s">
        <v>113</v>
      </c>
      <c r="O7" s="39">
        <v>62.32</v>
      </c>
      <c r="P7" s="39">
        <v>40.6</v>
      </c>
      <c r="Q7" s="39">
        <v>79.319999999999993</v>
      </c>
      <c r="R7" s="39">
        <v>3790</v>
      </c>
      <c r="S7" s="39">
        <v>8564</v>
      </c>
      <c r="T7" s="39">
        <v>711.36</v>
      </c>
      <c r="U7" s="39">
        <v>12.04</v>
      </c>
      <c r="V7" s="39">
        <v>3440</v>
      </c>
      <c r="W7" s="39">
        <v>1.54</v>
      </c>
      <c r="X7" s="39">
        <v>2233.77</v>
      </c>
      <c r="Y7" s="39">
        <v>101.23</v>
      </c>
      <c r="Z7" s="39">
        <v>101</v>
      </c>
      <c r="AA7" s="39">
        <v>100.53</v>
      </c>
      <c r="AB7" s="39">
        <v>100.68</v>
      </c>
      <c r="AC7" s="39">
        <v>100.77</v>
      </c>
      <c r="AD7" s="39">
        <v>102.09</v>
      </c>
      <c r="AE7" s="39">
        <v>104.18</v>
      </c>
      <c r="AF7" s="39">
        <v>108.69</v>
      </c>
      <c r="AG7" s="39">
        <v>110.8</v>
      </c>
      <c r="AH7" s="39">
        <v>110.07</v>
      </c>
      <c r="AI7" s="39">
        <v>108.57</v>
      </c>
      <c r="AJ7" s="39">
        <v>0</v>
      </c>
      <c r="AK7" s="39">
        <v>0</v>
      </c>
      <c r="AL7" s="39">
        <v>0</v>
      </c>
      <c r="AM7" s="39">
        <v>0</v>
      </c>
      <c r="AN7" s="39">
        <v>0</v>
      </c>
      <c r="AO7" s="39">
        <v>100.29</v>
      </c>
      <c r="AP7" s="39">
        <v>95.59</v>
      </c>
      <c r="AQ7" s="39">
        <v>29.24</v>
      </c>
      <c r="AR7" s="39">
        <v>31.45</v>
      </c>
      <c r="AS7" s="39">
        <v>31.4</v>
      </c>
      <c r="AT7" s="39">
        <v>4.38</v>
      </c>
      <c r="AU7" s="39">
        <v>170.56</v>
      </c>
      <c r="AV7" s="39">
        <v>991.75</v>
      </c>
      <c r="AW7" s="39">
        <v>36.08</v>
      </c>
      <c r="AX7" s="39">
        <v>35.299999999999997</v>
      </c>
      <c r="AY7" s="39">
        <v>31.75</v>
      </c>
      <c r="AZ7" s="39">
        <v>372.33</v>
      </c>
      <c r="BA7" s="39">
        <v>318.06</v>
      </c>
      <c r="BB7" s="39">
        <v>68.510000000000005</v>
      </c>
      <c r="BC7" s="39">
        <v>70.16</v>
      </c>
      <c r="BD7" s="39">
        <v>79.709999999999994</v>
      </c>
      <c r="BE7" s="39">
        <v>59.95</v>
      </c>
      <c r="BF7" s="39">
        <v>0</v>
      </c>
      <c r="BG7" s="39">
        <v>0</v>
      </c>
      <c r="BH7" s="39">
        <v>1410.47</v>
      </c>
      <c r="BI7" s="39">
        <v>1309.52</v>
      </c>
      <c r="BJ7" s="39">
        <v>1230.55</v>
      </c>
      <c r="BK7" s="39">
        <v>1309.43</v>
      </c>
      <c r="BL7" s="39">
        <v>1306.92</v>
      </c>
      <c r="BM7" s="39">
        <v>1203.71</v>
      </c>
      <c r="BN7" s="39">
        <v>1162.3599999999999</v>
      </c>
      <c r="BO7" s="39">
        <v>1047.6500000000001</v>
      </c>
      <c r="BP7" s="39">
        <v>728.3</v>
      </c>
      <c r="BQ7" s="39">
        <v>100</v>
      </c>
      <c r="BR7" s="39">
        <v>100</v>
      </c>
      <c r="BS7" s="39">
        <v>92.72</v>
      </c>
      <c r="BT7" s="39">
        <v>98.32</v>
      </c>
      <c r="BU7" s="39">
        <v>98.65</v>
      </c>
      <c r="BV7" s="39">
        <v>67.59</v>
      </c>
      <c r="BW7" s="39">
        <v>68.510000000000005</v>
      </c>
      <c r="BX7" s="39">
        <v>69.739999999999995</v>
      </c>
      <c r="BY7" s="39">
        <v>68.209999999999994</v>
      </c>
      <c r="BZ7" s="39">
        <v>74.040000000000006</v>
      </c>
      <c r="CA7" s="39">
        <v>100.04</v>
      </c>
      <c r="CB7" s="39">
        <v>178.71</v>
      </c>
      <c r="CC7" s="39">
        <v>179.29</v>
      </c>
      <c r="CD7" s="39">
        <v>192.42</v>
      </c>
      <c r="CE7" s="39">
        <v>182.54</v>
      </c>
      <c r="CF7" s="39">
        <v>182.54</v>
      </c>
      <c r="CG7" s="39">
        <v>251.88</v>
      </c>
      <c r="CH7" s="39">
        <v>247.43</v>
      </c>
      <c r="CI7" s="39">
        <v>248.89</v>
      </c>
      <c r="CJ7" s="39">
        <v>250.84</v>
      </c>
      <c r="CK7" s="39">
        <v>235.61</v>
      </c>
      <c r="CL7" s="39">
        <v>137.82</v>
      </c>
      <c r="CM7" s="39">
        <v>73.14</v>
      </c>
      <c r="CN7" s="39">
        <v>73.14</v>
      </c>
      <c r="CO7" s="39">
        <v>70.73</v>
      </c>
      <c r="CP7" s="39">
        <v>70.8</v>
      </c>
      <c r="CQ7" s="39">
        <v>68.25</v>
      </c>
      <c r="CR7" s="39">
        <v>49.29</v>
      </c>
      <c r="CS7" s="39">
        <v>50.32</v>
      </c>
      <c r="CT7" s="39">
        <v>49.89</v>
      </c>
      <c r="CU7" s="39">
        <v>49.39</v>
      </c>
      <c r="CV7" s="39">
        <v>49.25</v>
      </c>
      <c r="CW7" s="39">
        <v>60.09</v>
      </c>
      <c r="CX7" s="39">
        <v>86.15</v>
      </c>
      <c r="CY7" s="39">
        <v>86.29</v>
      </c>
      <c r="CZ7" s="39">
        <v>86.63</v>
      </c>
      <c r="DA7" s="39">
        <v>87.52</v>
      </c>
      <c r="DB7" s="39">
        <v>87.85</v>
      </c>
      <c r="DC7" s="39">
        <v>84.31</v>
      </c>
      <c r="DD7" s="39">
        <v>84.57</v>
      </c>
      <c r="DE7" s="39">
        <v>84.73</v>
      </c>
      <c r="DF7" s="39">
        <v>83.96</v>
      </c>
      <c r="DG7" s="39">
        <v>84.12</v>
      </c>
      <c r="DH7" s="39">
        <v>94.9</v>
      </c>
      <c r="DI7" s="39">
        <v>5.69</v>
      </c>
      <c r="DJ7" s="39">
        <v>6.82</v>
      </c>
      <c r="DK7" s="39">
        <v>22.05</v>
      </c>
      <c r="DL7" s="39">
        <v>24.58</v>
      </c>
      <c r="DM7" s="39">
        <v>27.06</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琢</cp:lastModifiedBy>
  <cp:lastPrinted>2018-02-01T06:27:45Z</cp:lastPrinted>
  <dcterms:created xsi:type="dcterms:W3CDTF">2017-12-25T01:49:35Z</dcterms:created>
  <dcterms:modified xsi:type="dcterms:W3CDTF">2018-02-20T04:05:14Z</dcterms:modified>
  <cp:category/>
</cp:coreProperties>
</file>